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2\Iepirkumi\Blaumana20\"/>
    </mc:Choice>
  </mc:AlternateContent>
  <xr:revisionPtr revIDLastSave="0" documentId="10_ncr:8100000_{ABB2D024-941E-45A1-8606-3546D634A080}" xr6:coauthVersionLast="32" xr6:coauthVersionMax="32" xr10:uidLastSave="{00000000-0000-0000-0000-000000000000}"/>
  <bookViews>
    <workbookView xWindow="-120" yWindow="-120" windowWidth="29040" windowHeight="15840" tabRatio="846" activeTab="1" xr2:uid="{00000000-000D-0000-FFFF-FFFF00000000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</sheets>
  <definedNames>
    <definedName name="_xlnm.Print_Area" localSheetId="3">'2a'!$A$1:$P$70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3" l="1"/>
  <c r="H14" i="6"/>
  <c r="H72" i="3" l="1"/>
  <c r="H71" i="3"/>
  <c r="K71" i="3" s="1"/>
  <c r="H70" i="3"/>
  <c r="K70" i="3" s="1"/>
  <c r="H69" i="3"/>
  <c r="K69" i="3" s="1"/>
  <c r="N68" i="3"/>
  <c r="H68" i="3"/>
  <c r="K68" i="3" s="1"/>
  <c r="O72" i="3" l="1"/>
  <c r="O69" i="3"/>
  <c r="N70" i="3"/>
  <c r="N71" i="3"/>
  <c r="K72" i="3"/>
  <c r="O71" i="3"/>
  <c r="M70" i="3"/>
  <c r="O68" i="3"/>
  <c r="L68" i="3"/>
  <c r="M68" i="3"/>
  <c r="O70" i="3" l="1"/>
  <c r="P70" i="3" s="1"/>
  <c r="M72" i="3"/>
  <c r="L70" i="3"/>
  <c r="L71" i="3"/>
  <c r="M71" i="3"/>
  <c r="P71" i="3" s="1"/>
  <c r="N69" i="3"/>
  <c r="L69" i="3"/>
  <c r="M69" i="3"/>
  <c r="P69" i="3" s="1"/>
  <c r="N72" i="3"/>
  <c r="L72" i="3"/>
  <c r="P68" i="3"/>
  <c r="H22" i="9"/>
  <c r="H23" i="9"/>
  <c r="E48" i="3"/>
  <c r="P72" i="3" l="1"/>
  <c r="E16" i="3"/>
  <c r="H19" i="7"/>
  <c r="H20" i="7"/>
  <c r="M20" i="7" s="1"/>
  <c r="H21" i="7"/>
  <c r="O21" i="7" s="1"/>
  <c r="H22" i="7"/>
  <c r="O22" i="7" s="1"/>
  <c r="H23" i="7"/>
  <c r="H24" i="7"/>
  <c r="O24" i="7" s="1"/>
  <c r="H25" i="7"/>
  <c r="O25" i="7" s="1"/>
  <c r="H26" i="7"/>
  <c r="H27" i="7"/>
  <c r="H28" i="7"/>
  <c r="O28" i="7" s="1"/>
  <c r="H29" i="7"/>
  <c r="M29" i="7" s="1"/>
  <c r="H30" i="7"/>
  <c r="M30" i="7" s="1"/>
  <c r="L19" i="7"/>
  <c r="N19" i="7"/>
  <c r="L20" i="7"/>
  <c r="N20" i="7"/>
  <c r="L21" i="7"/>
  <c r="N21" i="7"/>
  <c r="L22" i="7"/>
  <c r="N22" i="7"/>
  <c r="L23" i="7"/>
  <c r="N23" i="7"/>
  <c r="L24" i="7"/>
  <c r="N24" i="7"/>
  <c r="K25" i="7"/>
  <c r="L25" i="7"/>
  <c r="N25" i="7"/>
  <c r="L26" i="7"/>
  <c r="N26" i="7"/>
  <c r="L27" i="7"/>
  <c r="L28" i="7"/>
  <c r="N28" i="7"/>
  <c r="L29" i="7"/>
  <c r="N29" i="7"/>
  <c r="L30" i="7"/>
  <c r="N30" i="7"/>
  <c r="M24" i="7" l="1"/>
  <c r="P24" i="7" s="1"/>
  <c r="M21" i="7"/>
  <c r="P21" i="7" s="1"/>
  <c r="K28" i="7"/>
  <c r="O30" i="7"/>
  <c r="P30" i="7" s="1"/>
  <c r="M28" i="7"/>
  <c r="P28" i="7" s="1"/>
  <c r="O29" i="7"/>
  <c r="P29" i="7" s="1"/>
  <c r="K22" i="7"/>
  <c r="O20" i="7"/>
  <c r="P20" i="7" s="1"/>
  <c r="O27" i="7"/>
  <c r="K21" i="7"/>
  <c r="O19" i="7"/>
  <c r="M26" i="7"/>
  <c r="O26" i="7"/>
  <c r="M25" i="7"/>
  <c r="P25" i="7" s="1"/>
  <c r="K24" i="7"/>
  <c r="M23" i="7"/>
  <c r="O23" i="7"/>
  <c r="M22" i="7"/>
  <c r="P22" i="7" s="1"/>
  <c r="M27" i="7"/>
  <c r="M19" i="7"/>
  <c r="P19" i="7" l="1"/>
  <c r="K26" i="7"/>
  <c r="P26" i="7"/>
  <c r="K30" i="7"/>
  <c r="K19" i="7"/>
  <c r="K29" i="7"/>
  <c r="K20" i="7"/>
  <c r="K23" i="7"/>
  <c r="P23" i="7"/>
  <c r="L22" i="3" l="1"/>
  <c r="N22" i="3"/>
  <c r="O22" i="3"/>
  <c r="H22" i="3"/>
  <c r="K22" i="3" s="1"/>
  <c r="H56" i="4"/>
  <c r="H57" i="4"/>
  <c r="H58" i="4"/>
  <c r="H60" i="4"/>
  <c r="H61" i="4"/>
  <c r="H19" i="4"/>
  <c r="L19" i="4"/>
  <c r="H19" i="6"/>
  <c r="N19" i="6"/>
  <c r="O75" i="3"/>
  <c r="N75" i="3"/>
  <c r="L75" i="3"/>
  <c r="H75" i="3"/>
  <c r="K75" i="3" s="1"/>
  <c r="N74" i="3"/>
  <c r="L74" i="3"/>
  <c r="H74" i="3"/>
  <c r="N35" i="4"/>
  <c r="L35" i="4"/>
  <c r="H35" i="4"/>
  <c r="H14" i="8"/>
  <c r="M14" i="8" s="1"/>
  <c r="L14" i="8"/>
  <c r="N14" i="8"/>
  <c r="O14" i="8"/>
  <c r="H15" i="8"/>
  <c r="O15" i="8" s="1"/>
  <c r="L15" i="8"/>
  <c r="N15" i="8"/>
  <c r="M15" i="8" l="1"/>
  <c r="P15" i="8" s="1"/>
  <c r="P14" i="8"/>
  <c r="O19" i="6"/>
  <c r="P19" i="6" s="1"/>
  <c r="M19" i="6"/>
  <c r="K15" i="8"/>
  <c r="K19" i="6"/>
  <c r="K14" i="8"/>
  <c r="L19" i="6"/>
  <c r="N19" i="4"/>
  <c r="O19" i="4"/>
  <c r="M19" i="4"/>
  <c r="M75" i="3"/>
  <c r="P75" i="3" s="1"/>
  <c r="M22" i="3"/>
  <c r="P22" i="3" s="1"/>
  <c r="K19" i="4"/>
  <c r="M74" i="3"/>
  <c r="O74" i="3"/>
  <c r="O35" i="4"/>
  <c r="K35" i="4"/>
  <c r="M35" i="4"/>
  <c r="P19" i="4" l="1"/>
  <c r="P74" i="3"/>
  <c r="K74" i="3"/>
  <c r="P35" i="4"/>
  <c r="H30" i="3" l="1"/>
  <c r="H31" i="3"/>
  <c r="H51" i="3"/>
  <c r="K51" i="3" s="1"/>
  <c r="H52" i="3"/>
  <c r="K52" i="3" s="1"/>
  <c r="H53" i="3"/>
  <c r="M53" i="3" s="1"/>
  <c r="H54" i="3"/>
  <c r="K54" i="3" s="1"/>
  <c r="H55" i="3"/>
  <c r="K55" i="3" s="1"/>
  <c r="H56" i="3"/>
  <c r="K56" i="3" s="1"/>
  <c r="H57" i="3"/>
  <c r="K57" i="3" s="1"/>
  <c r="H58" i="3"/>
  <c r="K58" i="3" s="1"/>
  <c r="H59" i="3"/>
  <c r="K59" i="3" s="1"/>
  <c r="H60" i="3"/>
  <c r="K60" i="3" s="1"/>
  <c r="H61" i="3"/>
  <c r="K61" i="3" s="1"/>
  <c r="H62" i="3"/>
  <c r="H63" i="3"/>
  <c r="K63" i="3" s="1"/>
  <c r="H64" i="3"/>
  <c r="L59" i="3"/>
  <c r="N59" i="3"/>
  <c r="O59" i="3"/>
  <c r="L50" i="3"/>
  <c r="N50" i="3"/>
  <c r="O50" i="3"/>
  <c r="L51" i="3"/>
  <c r="N51" i="3"/>
  <c r="O51" i="3"/>
  <c r="L53" i="3"/>
  <c r="N53" i="3"/>
  <c r="O53" i="3"/>
  <c r="L64" i="3"/>
  <c r="O63" i="3"/>
  <c r="O62" i="3"/>
  <c r="N61" i="3"/>
  <c r="N60" i="3"/>
  <c r="N58" i="3"/>
  <c r="N57" i="3"/>
  <c r="N56" i="3"/>
  <c r="N55" i="3"/>
  <c r="N54" i="3"/>
  <c r="O52" i="3"/>
  <c r="M51" i="3" l="1"/>
  <c r="M59" i="3"/>
  <c r="P59" i="3" s="1"/>
  <c r="M63" i="3"/>
  <c r="M54" i="3"/>
  <c r="N52" i="3"/>
  <c r="O64" i="3"/>
  <c r="L60" i="3"/>
  <c r="M55" i="3"/>
  <c r="P55" i="3" s="1"/>
  <c r="M64" i="3"/>
  <c r="N64" i="3"/>
  <c r="N62" i="3"/>
  <c r="L58" i="3"/>
  <c r="L55" i="3"/>
  <c r="O60" i="3"/>
  <c r="M57" i="3"/>
  <c r="M62" i="3"/>
  <c r="K64" i="3"/>
  <c r="N63" i="3"/>
  <c r="M60" i="3"/>
  <c r="O55" i="3"/>
  <c r="L54" i="3"/>
  <c r="M58" i="3"/>
  <c r="M61" i="3"/>
  <c r="M56" i="3"/>
  <c r="M52" i="3"/>
  <c r="P51" i="3"/>
  <c r="L62" i="3"/>
  <c r="L61" i="3"/>
  <c r="L57" i="3"/>
  <c r="L56" i="3"/>
  <c r="P53" i="3"/>
  <c r="L52" i="3"/>
  <c r="L63" i="3"/>
  <c r="O61" i="3"/>
  <c r="O58" i="3"/>
  <c r="O57" i="3"/>
  <c r="O56" i="3"/>
  <c r="O54" i="3"/>
  <c r="K62" i="3"/>
  <c r="K53" i="3"/>
  <c r="P58" i="3" l="1"/>
  <c r="P57" i="3"/>
  <c r="P62" i="3"/>
  <c r="P61" i="3"/>
  <c r="P64" i="3"/>
  <c r="P54" i="3"/>
  <c r="P52" i="3"/>
  <c r="P63" i="3"/>
  <c r="P60" i="3"/>
  <c r="P56" i="3"/>
  <c r="L17" i="4"/>
  <c r="N17" i="4"/>
  <c r="O17" i="4"/>
  <c r="H17" i="4"/>
  <c r="K17" i="4" s="1"/>
  <c r="H25" i="3"/>
  <c r="M17" i="4" l="1"/>
  <c r="P17" i="4" s="1"/>
  <c r="K25" i="3"/>
  <c r="L18" i="8" l="1"/>
  <c r="N18" i="8"/>
  <c r="L19" i="8"/>
  <c r="N19" i="8"/>
  <c r="L20" i="8"/>
  <c r="N20" i="8"/>
  <c r="L21" i="8"/>
  <c r="N21" i="8"/>
  <c r="L22" i="8"/>
  <c r="N22" i="8"/>
  <c r="L23" i="8"/>
  <c r="N23" i="8"/>
  <c r="L24" i="8"/>
  <c r="N24" i="8"/>
  <c r="L25" i="8"/>
  <c r="N25" i="8"/>
  <c r="L26" i="8"/>
  <c r="N26" i="8"/>
  <c r="L27" i="8"/>
  <c r="N27" i="8"/>
  <c r="L28" i="8"/>
  <c r="N28" i="8"/>
  <c r="L29" i="8"/>
  <c r="N29" i="8"/>
  <c r="L30" i="8"/>
  <c r="N30" i="8"/>
  <c r="L31" i="8"/>
  <c r="N31" i="8"/>
  <c r="L32" i="8"/>
  <c r="N32" i="8"/>
  <c r="L33" i="8"/>
  <c r="N33" i="8"/>
  <c r="L34" i="8"/>
  <c r="N34" i="8"/>
  <c r="L35" i="8"/>
  <c r="N35" i="8"/>
  <c r="L36" i="8"/>
  <c r="N36" i="8"/>
  <c r="L37" i="8"/>
  <c r="N37" i="8"/>
  <c r="L38" i="8"/>
  <c r="N38" i="8"/>
  <c r="L39" i="8"/>
  <c r="N39" i="8"/>
  <c r="L40" i="8"/>
  <c r="N40" i="8"/>
  <c r="L41" i="8"/>
  <c r="N41" i="8"/>
  <c r="L42" i="8"/>
  <c r="N42" i="8"/>
  <c r="L43" i="8"/>
  <c r="N43" i="8"/>
  <c r="L44" i="8"/>
  <c r="N44" i="8"/>
  <c r="L45" i="8"/>
  <c r="N45" i="8"/>
  <c r="L46" i="8"/>
  <c r="N46" i="8"/>
  <c r="L47" i="8"/>
  <c r="N47" i="8"/>
  <c r="L48" i="8"/>
  <c r="N48" i="8"/>
  <c r="L49" i="8"/>
  <c r="N49" i="8"/>
  <c r="L50" i="8"/>
  <c r="N50" i="8"/>
  <c r="L51" i="8"/>
  <c r="N51" i="8"/>
  <c r="L52" i="8"/>
  <c r="N52" i="8"/>
  <c r="L53" i="8"/>
  <c r="N53" i="8"/>
  <c r="L54" i="8"/>
  <c r="N54" i="8"/>
  <c r="L55" i="8"/>
  <c r="N55" i="8"/>
  <c r="L56" i="8"/>
  <c r="N56" i="8"/>
  <c r="L57" i="8"/>
  <c r="N57" i="8"/>
  <c r="L58" i="8"/>
  <c r="N58" i="8"/>
  <c r="L59" i="8"/>
  <c r="N59" i="8"/>
  <c r="L60" i="8"/>
  <c r="N60" i="8"/>
  <c r="L61" i="8"/>
  <c r="N61" i="8"/>
  <c r="L62" i="8"/>
  <c r="N62" i="8"/>
  <c r="L63" i="8"/>
  <c r="N63" i="8"/>
  <c r="L65" i="8"/>
  <c r="L66" i="8"/>
  <c r="N66" i="8"/>
  <c r="L67" i="8"/>
  <c r="N67" i="8"/>
  <c r="O67" i="8"/>
  <c r="L68" i="8"/>
  <c r="N68" i="8"/>
  <c r="L69" i="8"/>
  <c r="N69" i="8"/>
  <c r="L70" i="8"/>
  <c r="N70" i="8"/>
  <c r="N17" i="8"/>
  <c r="L17" i="8"/>
  <c r="H17" i="8"/>
  <c r="K17" i="8" s="1"/>
  <c r="H47" i="4"/>
  <c r="M17" i="8" l="1"/>
  <c r="N64" i="8"/>
  <c r="N65" i="8" s="1"/>
  <c r="O17" i="8"/>
  <c r="L64" i="8"/>
  <c r="C20" i="2"/>
  <c r="P17" i="8" l="1"/>
  <c r="L16" i="9"/>
  <c r="N16" i="9"/>
  <c r="H16" i="9"/>
  <c r="O16" i="9" s="1"/>
  <c r="M16" i="9" l="1"/>
  <c r="P16" i="9" s="1"/>
  <c r="K16" i="9"/>
  <c r="O23" i="9"/>
  <c r="L23" i="9"/>
  <c r="O22" i="9"/>
  <c r="L22" i="9"/>
  <c r="O21" i="9"/>
  <c r="L21" i="9"/>
  <c r="H21" i="9"/>
  <c r="O20" i="9"/>
  <c r="L20" i="9"/>
  <c r="H20" i="9"/>
  <c r="L19" i="9"/>
  <c r="H19" i="9"/>
  <c r="O19" i="9" s="1"/>
  <c r="O18" i="9"/>
  <c r="L18" i="9"/>
  <c r="H18" i="9"/>
  <c r="O17" i="9"/>
  <c r="L17" i="9"/>
  <c r="H17" i="9"/>
  <c r="O15" i="9"/>
  <c r="L15" i="9"/>
  <c r="H15" i="9"/>
  <c r="O14" i="9"/>
  <c r="N14" i="9"/>
  <c r="L14" i="9"/>
  <c r="H14" i="9"/>
  <c r="K14" i="9" s="1"/>
  <c r="E22" i="6"/>
  <c r="E28" i="4"/>
  <c r="E37" i="4"/>
  <c r="E38" i="4"/>
  <c r="E29" i="3"/>
  <c r="E23" i="3"/>
  <c r="M25" i="3" l="1"/>
  <c r="L23" i="4"/>
  <c r="N24" i="4"/>
  <c r="L24" i="4"/>
  <c r="N25" i="3"/>
  <c r="L25" i="3"/>
  <c r="O25" i="3"/>
  <c r="N23" i="4"/>
  <c r="E21" i="6"/>
  <c r="M14" i="9"/>
  <c r="P14" i="9" s="1"/>
  <c r="K17" i="9"/>
  <c r="K21" i="9"/>
  <c r="M15" i="9"/>
  <c r="M17" i="9"/>
  <c r="M18" i="9"/>
  <c r="M19" i="9"/>
  <c r="M20" i="9"/>
  <c r="M21" i="9"/>
  <c r="M22" i="9"/>
  <c r="M23" i="9"/>
  <c r="N15" i="9"/>
  <c r="N17" i="9"/>
  <c r="N18" i="9"/>
  <c r="N19" i="9"/>
  <c r="N20" i="9"/>
  <c r="N21" i="9"/>
  <c r="N22" i="9"/>
  <c r="N23" i="9"/>
  <c r="E49" i="3"/>
  <c r="E43" i="3" l="1"/>
  <c r="E45" i="3"/>
  <c r="N20" i="4"/>
  <c r="L20" i="4"/>
  <c r="N22" i="4"/>
  <c r="L22" i="4"/>
  <c r="N25" i="4"/>
  <c r="L25" i="4"/>
  <c r="N21" i="4"/>
  <c r="L21" i="4"/>
  <c r="L31" i="3"/>
  <c r="N31" i="3"/>
  <c r="M31" i="3"/>
  <c r="L30" i="3"/>
  <c r="N30" i="3"/>
  <c r="M30" i="3"/>
  <c r="L49" i="3"/>
  <c r="N49" i="3"/>
  <c r="P25" i="3"/>
  <c r="K22" i="9"/>
  <c r="P23" i="9"/>
  <c r="P21" i="9"/>
  <c r="P17" i="9"/>
  <c r="K23" i="9"/>
  <c r="K19" i="9"/>
  <c r="P19" i="9"/>
  <c r="P22" i="9"/>
  <c r="P18" i="9"/>
  <c r="K18" i="9"/>
  <c r="P20" i="9"/>
  <c r="P15" i="9"/>
  <c r="K20" i="9"/>
  <c r="K15" i="9"/>
  <c r="C39" i="5" l="1"/>
  <c r="C36" i="5"/>
  <c r="C31" i="5"/>
  <c r="C41" i="6"/>
  <c r="C38" i="6"/>
  <c r="C33" i="6"/>
  <c r="C42" i="7"/>
  <c r="C39" i="7"/>
  <c r="C34" i="7"/>
  <c r="C82" i="8"/>
  <c r="C79" i="8"/>
  <c r="C74" i="8"/>
  <c r="C35" i="9"/>
  <c r="C32" i="9"/>
  <c r="C27" i="9"/>
  <c r="C70" i="4"/>
  <c r="C68" i="4"/>
  <c r="C64" i="4"/>
  <c r="C90" i="3"/>
  <c r="C88" i="3"/>
  <c r="C83" i="3"/>
  <c r="A34" i="2"/>
  <c r="A34" i="5" s="1"/>
  <c r="P10" i="5" s="1"/>
  <c r="A86" i="3" l="1"/>
  <c r="P10" i="3" s="1"/>
  <c r="A77" i="8"/>
  <c r="P10" i="8" s="1"/>
  <c r="A36" i="6"/>
  <c r="P10" i="6" s="1"/>
  <c r="A66" i="4"/>
  <c r="P10" i="4" s="1"/>
  <c r="A30" i="9"/>
  <c r="P10" i="9" s="1"/>
  <c r="A37" i="7"/>
  <c r="P10" i="7" s="1"/>
  <c r="D9" i="2"/>
  <c r="D8" i="2"/>
  <c r="D7" i="2"/>
  <c r="D6" i="2"/>
  <c r="D7" i="9" l="1"/>
  <c r="D7" i="8"/>
  <c r="D7" i="7"/>
  <c r="D7" i="6"/>
  <c r="D7" i="5"/>
  <c r="D7" i="4"/>
  <c r="D8" i="9"/>
  <c r="D8" i="8"/>
  <c r="D8" i="7"/>
  <c r="D8" i="6"/>
  <c r="D8" i="5"/>
  <c r="D8" i="4"/>
  <c r="D5" i="9"/>
  <c r="D5" i="8"/>
  <c r="D5" i="7"/>
  <c r="D5" i="6"/>
  <c r="D5" i="5"/>
  <c r="D5" i="4"/>
  <c r="D6" i="9"/>
  <c r="D6" i="8"/>
  <c r="D6" i="7"/>
  <c r="D6" i="6"/>
  <c r="D6" i="5"/>
  <c r="D6" i="4"/>
  <c r="D6" i="3"/>
  <c r="D7" i="3"/>
  <c r="D5" i="3"/>
  <c r="D8" i="3"/>
  <c r="H15" i="6"/>
  <c r="H16" i="6"/>
  <c r="H17" i="6"/>
  <c r="H18" i="6"/>
  <c r="H20" i="6"/>
  <c r="H22" i="6"/>
  <c r="H23" i="6"/>
  <c r="H24" i="6"/>
  <c r="H25" i="6"/>
  <c r="H26" i="6"/>
  <c r="H28" i="6"/>
  <c r="H29" i="6"/>
  <c r="H15" i="7"/>
  <c r="H16" i="7"/>
  <c r="H19" i="8"/>
  <c r="H21" i="8"/>
  <c r="H23" i="8"/>
  <c r="H25" i="8"/>
  <c r="H27" i="8"/>
  <c r="H29" i="8"/>
  <c r="H31" i="8"/>
  <c r="H33" i="8"/>
  <c r="H35" i="8"/>
  <c r="H37" i="8"/>
  <c r="H39" i="8"/>
  <c r="H41" i="8"/>
  <c r="H43" i="8"/>
  <c r="H45" i="8"/>
  <c r="H47" i="8"/>
  <c r="H51" i="8"/>
  <c r="H53" i="8"/>
  <c r="H55" i="8"/>
  <c r="H57" i="8"/>
  <c r="H59" i="8"/>
  <c r="H61" i="8"/>
  <c r="H63" i="8"/>
  <c r="H65" i="8"/>
  <c r="H67" i="8"/>
  <c r="H69" i="8"/>
  <c r="H14" i="7"/>
  <c r="L28" i="6"/>
  <c r="H21" i="6"/>
  <c r="H20" i="8"/>
  <c r="H24" i="8"/>
  <c r="H28" i="8"/>
  <c r="H32" i="8"/>
  <c r="H36" i="8"/>
  <c r="H40" i="8"/>
  <c r="H44" i="8"/>
  <c r="H48" i="8"/>
  <c r="H52" i="8"/>
  <c r="H56" i="8"/>
  <c r="H60" i="8"/>
  <c r="H64" i="8"/>
  <c r="H68" i="8"/>
  <c r="N15" i="4"/>
  <c r="N18" i="4"/>
  <c r="N26" i="4"/>
  <c r="N27" i="4"/>
  <c r="N28" i="4"/>
  <c r="N30" i="4"/>
  <c r="N31" i="4"/>
  <c r="N32" i="4"/>
  <c r="N34" i="4"/>
  <c r="N36" i="4"/>
  <c r="N37" i="4"/>
  <c r="N39" i="4"/>
  <c r="N40" i="4"/>
  <c r="N41" i="4"/>
  <c r="N43" i="4"/>
  <c r="N44" i="4"/>
  <c r="N45" i="4"/>
  <c r="N47" i="4"/>
  <c r="N48" i="4"/>
  <c r="N49" i="4"/>
  <c r="N51" i="4"/>
  <c r="N52" i="4"/>
  <c r="N53" i="4"/>
  <c r="N55" i="4"/>
  <c r="N56" i="4"/>
  <c r="N57" i="4"/>
  <c r="N59" i="4"/>
  <c r="N60" i="4"/>
  <c r="N61" i="4"/>
  <c r="N15" i="5"/>
  <c r="N16" i="5"/>
  <c r="N17" i="5"/>
  <c r="N19" i="5"/>
  <c r="N20" i="5"/>
  <c r="N21" i="5"/>
  <c r="N23" i="5"/>
  <c r="N24" i="5"/>
  <c r="N25" i="5"/>
  <c r="N14" i="4"/>
  <c r="C21" i="2"/>
  <c r="C19" i="2"/>
  <c r="C18" i="2"/>
  <c r="C17" i="2"/>
  <c r="C16" i="2"/>
  <c r="C15" i="2"/>
  <c r="H27" i="6"/>
  <c r="H17" i="7"/>
  <c r="H70" i="8"/>
  <c r="H66" i="8"/>
  <c r="H62" i="8"/>
  <c r="H58" i="8"/>
  <c r="H54" i="8"/>
  <c r="H50" i="8"/>
  <c r="H46" i="8"/>
  <c r="H42" i="8"/>
  <c r="H38" i="8"/>
  <c r="H34" i="8"/>
  <c r="H30" i="8"/>
  <c r="H26" i="8"/>
  <c r="H22" i="8"/>
  <c r="H18" i="8"/>
  <c r="L27" i="5"/>
  <c r="H27" i="5"/>
  <c r="N26" i="5"/>
  <c r="L26" i="5"/>
  <c r="H26" i="5"/>
  <c r="L25" i="5"/>
  <c r="H25" i="5"/>
  <c r="L24" i="5"/>
  <c r="H24" i="5"/>
  <c r="L23" i="5"/>
  <c r="H23" i="5"/>
  <c r="N22" i="5"/>
  <c r="L22" i="5"/>
  <c r="H22" i="5"/>
  <c r="L21" i="5"/>
  <c r="H21" i="5"/>
  <c r="L20" i="5"/>
  <c r="H20" i="5"/>
  <c r="L19" i="5"/>
  <c r="H19" i="5"/>
  <c r="N18" i="5"/>
  <c r="L18" i="5"/>
  <c r="H18" i="5"/>
  <c r="L17" i="5"/>
  <c r="H17" i="5"/>
  <c r="L16" i="5"/>
  <c r="H16" i="5"/>
  <c r="L15" i="5"/>
  <c r="H15" i="5"/>
  <c r="N14" i="5"/>
  <c r="L14" i="5"/>
  <c r="H14" i="5"/>
  <c r="M14" i="5" s="1"/>
  <c r="L61" i="4"/>
  <c r="L60" i="4"/>
  <c r="L59" i="4"/>
  <c r="N58" i="4"/>
  <c r="L58" i="4"/>
  <c r="L57" i="4"/>
  <c r="L56" i="4"/>
  <c r="L55" i="4"/>
  <c r="H55" i="4"/>
  <c r="N54" i="4"/>
  <c r="L54" i="4"/>
  <c r="H54" i="4"/>
  <c r="L53" i="4"/>
  <c r="H53" i="4"/>
  <c r="L52" i="4"/>
  <c r="H52" i="4"/>
  <c r="L51" i="4"/>
  <c r="H51" i="4"/>
  <c r="N50" i="4"/>
  <c r="L50" i="4"/>
  <c r="H50" i="4"/>
  <c r="L49" i="4"/>
  <c r="H49" i="4"/>
  <c r="L48" i="4"/>
  <c r="H48" i="4"/>
  <c r="L47" i="4"/>
  <c r="N46" i="4"/>
  <c r="L46" i="4"/>
  <c r="H46" i="4"/>
  <c r="L45" i="4"/>
  <c r="H45" i="4"/>
  <c r="L44" i="4"/>
  <c r="H44" i="4"/>
  <c r="L43" i="4"/>
  <c r="H43" i="4"/>
  <c r="N42" i="4"/>
  <c r="L42" i="4"/>
  <c r="H42" i="4"/>
  <c r="L41" i="4"/>
  <c r="H41" i="4"/>
  <c r="L40" i="4"/>
  <c r="H40" i="4"/>
  <c r="L39" i="4"/>
  <c r="H39" i="4"/>
  <c r="N38" i="4"/>
  <c r="L38" i="4"/>
  <c r="H38" i="4"/>
  <c r="L37" i="4"/>
  <c r="H37" i="4"/>
  <c r="L36" i="4"/>
  <c r="H36" i="4"/>
  <c r="L34" i="4"/>
  <c r="H34" i="4"/>
  <c r="N33" i="4"/>
  <c r="L33" i="4"/>
  <c r="H33" i="4"/>
  <c r="L32" i="4"/>
  <c r="H32" i="4"/>
  <c r="L31" i="4"/>
  <c r="H31" i="4"/>
  <c r="L30" i="4"/>
  <c r="H30" i="4"/>
  <c r="N29" i="4"/>
  <c r="L29" i="4"/>
  <c r="H29" i="4"/>
  <c r="L28" i="4"/>
  <c r="H28" i="4"/>
  <c r="L27" i="4"/>
  <c r="L26" i="4"/>
  <c r="H26" i="4"/>
  <c r="H25" i="4"/>
  <c r="H24" i="4"/>
  <c r="M24" i="4" s="1"/>
  <c r="H23" i="4"/>
  <c r="H22" i="4"/>
  <c r="H21" i="4"/>
  <c r="H20" i="4"/>
  <c r="M20" i="4" s="1"/>
  <c r="L18" i="4"/>
  <c r="H18" i="4"/>
  <c r="N16" i="4"/>
  <c r="L16" i="4"/>
  <c r="H16" i="4"/>
  <c r="L15" i="4"/>
  <c r="H15" i="4"/>
  <c r="L14" i="4"/>
  <c r="H14" i="4"/>
  <c r="O65" i="8" l="1"/>
  <c r="M65" i="8"/>
  <c r="P65" i="8" s="1"/>
  <c r="K65" i="8"/>
  <c r="K67" i="8"/>
  <c r="M67" i="8"/>
  <c r="P67" i="8" s="1"/>
  <c r="O21" i="4"/>
  <c r="M21" i="4"/>
  <c r="O25" i="4"/>
  <c r="M25" i="4"/>
  <c r="O22" i="4"/>
  <c r="M22" i="4"/>
  <c r="M26" i="4"/>
  <c r="O26" i="4"/>
  <c r="O23" i="4"/>
  <c r="M23" i="4"/>
  <c r="N15" i="6"/>
  <c r="O15" i="6"/>
  <c r="O18" i="6"/>
  <c r="N17" i="6"/>
  <c r="N27" i="5"/>
  <c r="N28" i="5" s="1"/>
  <c r="G17" i="2" s="1"/>
  <c r="M64" i="8"/>
  <c r="O64" i="8"/>
  <c r="O70" i="8"/>
  <c r="M70" i="8"/>
  <c r="M69" i="8"/>
  <c r="O69" i="8"/>
  <c r="O68" i="8"/>
  <c r="M68" i="8"/>
  <c r="M66" i="8"/>
  <c r="O66" i="8"/>
  <c r="M63" i="8"/>
  <c r="O63" i="8"/>
  <c r="M60" i="8"/>
  <c r="O60" i="8"/>
  <c r="O62" i="8"/>
  <c r="M62" i="8"/>
  <c r="P62" i="8" s="1"/>
  <c r="K62" i="8"/>
  <c r="M57" i="8"/>
  <c r="O57" i="8"/>
  <c r="O61" i="8"/>
  <c r="M61" i="8"/>
  <c r="M58" i="8"/>
  <c r="O58" i="8"/>
  <c r="O59" i="8"/>
  <c r="M59" i="8"/>
  <c r="M56" i="8"/>
  <c r="O56" i="8"/>
  <c r="M53" i="8"/>
  <c r="O53" i="8"/>
  <c r="M52" i="8"/>
  <c r="O52" i="8"/>
  <c r="M55" i="8"/>
  <c r="O55" i="8"/>
  <c r="O50" i="8"/>
  <c r="M50" i="8"/>
  <c r="O54" i="8"/>
  <c r="M54" i="8"/>
  <c r="M51" i="8"/>
  <c r="O51" i="8"/>
  <c r="M48" i="8"/>
  <c r="O48" i="8"/>
  <c r="M47" i="8"/>
  <c r="O47" i="8"/>
  <c r="O46" i="8"/>
  <c r="M46" i="8"/>
  <c r="M45" i="8"/>
  <c r="O45" i="8"/>
  <c r="M44" i="8"/>
  <c r="O44" i="8"/>
  <c r="O43" i="8"/>
  <c r="M43" i="8"/>
  <c r="O42" i="8"/>
  <c r="M42" i="8"/>
  <c r="M41" i="8"/>
  <c r="O41" i="8"/>
  <c r="M40" i="8"/>
  <c r="O40" i="8"/>
  <c r="O39" i="8"/>
  <c r="M39" i="8"/>
  <c r="O37" i="8"/>
  <c r="M37" i="8"/>
  <c r="M38" i="8"/>
  <c r="O38" i="8"/>
  <c r="M36" i="8"/>
  <c r="O36" i="8"/>
  <c r="O35" i="8"/>
  <c r="M35" i="8"/>
  <c r="O34" i="8"/>
  <c r="M34" i="8"/>
  <c r="O32" i="8"/>
  <c r="M32" i="8"/>
  <c r="O33" i="8"/>
  <c r="M33" i="8"/>
  <c r="M30" i="8"/>
  <c r="O30" i="8"/>
  <c r="M31" i="8"/>
  <c r="O31" i="8"/>
  <c r="M29" i="8"/>
  <c r="O29" i="8"/>
  <c r="M23" i="8"/>
  <c r="O23" i="8"/>
  <c r="M21" i="8"/>
  <c r="O21" i="8"/>
  <c r="M28" i="8"/>
  <c r="O28" i="8"/>
  <c r="M19" i="8"/>
  <c r="O19" i="8"/>
  <c r="M24" i="8"/>
  <c r="O24" i="8"/>
  <c r="O20" i="8"/>
  <c r="M20" i="8"/>
  <c r="O18" i="8"/>
  <c r="M18" i="8"/>
  <c r="M22" i="8"/>
  <c r="O22" i="8"/>
  <c r="O27" i="8"/>
  <c r="M27" i="8"/>
  <c r="P27" i="8" s="1"/>
  <c r="M26" i="8"/>
  <c r="O26" i="8"/>
  <c r="M25" i="8"/>
  <c r="O25" i="8"/>
  <c r="K28" i="6"/>
  <c r="K27" i="6"/>
  <c r="O25" i="6"/>
  <c r="O23" i="6"/>
  <c r="O20" i="5"/>
  <c r="M22" i="5"/>
  <c r="O22" i="5"/>
  <c r="O24" i="5"/>
  <c r="M26" i="5"/>
  <c r="O26" i="5"/>
  <c r="M18" i="5"/>
  <c r="O18" i="5"/>
  <c r="O16" i="5"/>
  <c r="O14" i="4"/>
  <c r="M18" i="4"/>
  <c r="O18" i="4"/>
  <c r="M36" i="4"/>
  <c r="O36" i="4"/>
  <c r="M59" i="4"/>
  <c r="O59" i="4"/>
  <c r="O20" i="4"/>
  <c r="P20" i="4" s="1"/>
  <c r="O51" i="4"/>
  <c r="O24" i="4"/>
  <c r="M31" i="4"/>
  <c r="O31" i="4"/>
  <c r="L24" i="6"/>
  <c r="L20" i="6"/>
  <c r="L16" i="6"/>
  <c r="N16" i="8"/>
  <c r="N24" i="6"/>
  <c r="N20" i="6"/>
  <c r="N16" i="6"/>
  <c r="H49" i="8"/>
  <c r="N28" i="6"/>
  <c r="M51" i="4"/>
  <c r="M38" i="4"/>
  <c r="O38" i="4"/>
  <c r="O47" i="4"/>
  <c r="M15" i="4"/>
  <c r="O15" i="4"/>
  <c r="M29" i="4"/>
  <c r="O29" i="4"/>
  <c r="O40" i="4"/>
  <c r="M49" i="4"/>
  <c r="O49" i="4"/>
  <c r="M57" i="4"/>
  <c r="O57" i="4"/>
  <c r="O34" i="4"/>
  <c r="M40" i="4"/>
  <c r="O43" i="4"/>
  <c r="O44" i="4"/>
  <c r="M45" i="4"/>
  <c r="O45" i="4"/>
  <c r="M46" i="4"/>
  <c r="O52" i="4"/>
  <c r="M53" i="4"/>
  <c r="O53" i="4"/>
  <c r="M54" i="4"/>
  <c r="O60" i="4"/>
  <c r="M61" i="4"/>
  <c r="O61" i="4"/>
  <c r="O23" i="5"/>
  <c r="M25" i="5"/>
  <c r="O25" i="5"/>
  <c r="P25" i="5" s="1"/>
  <c r="O27" i="5"/>
  <c r="M37" i="4"/>
  <c r="O37" i="4"/>
  <c r="O55" i="4"/>
  <c r="M16" i="4"/>
  <c r="O16" i="4"/>
  <c r="O30" i="4"/>
  <c r="O39" i="4"/>
  <c r="O48" i="4"/>
  <c r="M50" i="4"/>
  <c r="O50" i="4"/>
  <c r="M58" i="4"/>
  <c r="O58" i="4"/>
  <c r="O15" i="5"/>
  <c r="M17" i="5"/>
  <c r="O17" i="5"/>
  <c r="O27" i="4"/>
  <c r="M28" i="4"/>
  <c r="O28" i="4"/>
  <c r="O56" i="4"/>
  <c r="M27" i="4"/>
  <c r="M32" i="4"/>
  <c r="O32" i="4"/>
  <c r="M33" i="4"/>
  <c r="M41" i="4"/>
  <c r="O41" i="4"/>
  <c r="M42" i="4"/>
  <c r="M47" i="4"/>
  <c r="M55" i="4"/>
  <c r="O19" i="5"/>
  <c r="M21" i="5"/>
  <c r="O21" i="5"/>
  <c r="K16" i="7"/>
  <c r="M16" i="6"/>
  <c r="K16" i="6"/>
  <c r="K17" i="7"/>
  <c r="O15" i="7"/>
  <c r="N15" i="7"/>
  <c r="L15" i="7"/>
  <c r="N29" i="6"/>
  <c r="M29" i="6"/>
  <c r="L29" i="6"/>
  <c r="N25" i="6"/>
  <c r="M25" i="6"/>
  <c r="L25" i="6"/>
  <c r="L21" i="6"/>
  <c r="N21" i="6"/>
  <c r="M21" i="6"/>
  <c r="L17" i="6"/>
  <c r="L16" i="8"/>
  <c r="H16" i="8"/>
  <c r="M16" i="8" s="1"/>
  <c r="K22" i="6"/>
  <c r="K26" i="6"/>
  <c r="O21" i="6"/>
  <c r="O17" i="6"/>
  <c r="O14" i="5"/>
  <c r="P14" i="5" s="1"/>
  <c r="K21" i="6"/>
  <c r="O24" i="6"/>
  <c r="O20" i="6"/>
  <c r="L14" i="7"/>
  <c r="N14" i="7"/>
  <c r="O14" i="6"/>
  <c r="N14" i="6"/>
  <c r="L14" i="6"/>
  <c r="N17" i="7"/>
  <c r="L17" i="7"/>
  <c r="O17" i="7"/>
  <c r="L27" i="6"/>
  <c r="N27" i="6"/>
  <c r="N23" i="6"/>
  <c r="L23" i="6"/>
  <c r="L15" i="6"/>
  <c r="M17" i="7"/>
  <c r="K16" i="4"/>
  <c r="M43" i="4"/>
  <c r="M48" i="4"/>
  <c r="K50" i="4"/>
  <c r="M24" i="5"/>
  <c r="M30" i="4"/>
  <c r="M34" i="4"/>
  <c r="M39" i="4"/>
  <c r="M44" i="4"/>
  <c r="M52" i="4"/>
  <c r="M56" i="4"/>
  <c r="M60" i="4"/>
  <c r="M16" i="5"/>
  <c r="K29" i="4"/>
  <c r="M20" i="5"/>
  <c r="K17" i="5"/>
  <c r="K21" i="5"/>
  <c r="K25" i="5"/>
  <c r="M17" i="6"/>
  <c r="K17" i="6"/>
  <c r="M20" i="6"/>
  <c r="K20" i="6"/>
  <c r="M28" i="6"/>
  <c r="M24" i="6"/>
  <c r="K24" i="6"/>
  <c r="M14" i="4"/>
  <c r="L16" i="7"/>
  <c r="N16" i="7"/>
  <c r="O16" i="7"/>
  <c r="M26" i="6"/>
  <c r="L26" i="6"/>
  <c r="O26" i="6"/>
  <c r="N26" i="6"/>
  <c r="M22" i="6"/>
  <c r="L22" i="6"/>
  <c r="O22" i="6"/>
  <c r="N22" i="6"/>
  <c r="M18" i="6"/>
  <c r="L18" i="6"/>
  <c r="M16" i="7"/>
  <c r="K14" i="6"/>
  <c r="M14" i="6"/>
  <c r="L28" i="5"/>
  <c r="I17" i="2" s="1"/>
  <c r="O14" i="7"/>
  <c r="M15" i="5"/>
  <c r="M19" i="5"/>
  <c r="M23" i="5"/>
  <c r="M27" i="5"/>
  <c r="K14" i="7"/>
  <c r="M14" i="7"/>
  <c r="M15" i="7"/>
  <c r="K15" i="7"/>
  <c r="M15" i="6"/>
  <c r="M23" i="6"/>
  <c r="M27" i="6"/>
  <c r="N62" i="4"/>
  <c r="G16" i="2" s="1"/>
  <c r="K49" i="4"/>
  <c r="K53" i="4"/>
  <c r="K57" i="4"/>
  <c r="K15" i="4"/>
  <c r="K28" i="4"/>
  <c r="K32" i="4"/>
  <c r="K37" i="4"/>
  <c r="K41" i="4"/>
  <c r="K45" i="4"/>
  <c r="K61" i="4"/>
  <c r="L62" i="4"/>
  <c r="I16" i="2" s="1"/>
  <c r="P18" i="5" l="1"/>
  <c r="P35" i="8"/>
  <c r="K18" i="6"/>
  <c r="K38" i="8"/>
  <c r="K42" i="8"/>
  <c r="P44" i="8"/>
  <c r="P43" i="8"/>
  <c r="K23" i="6"/>
  <c r="P46" i="8"/>
  <c r="P49" i="4"/>
  <c r="K44" i="8"/>
  <c r="K46" i="8"/>
  <c r="P23" i="4"/>
  <c r="P22" i="4"/>
  <c r="O27" i="6"/>
  <c r="P27" i="6" s="1"/>
  <c r="O28" i="6"/>
  <c r="P28" i="6" s="1"/>
  <c r="P58" i="8"/>
  <c r="P32" i="8"/>
  <c r="P70" i="8"/>
  <c r="K57" i="8"/>
  <c r="K21" i="4"/>
  <c r="K26" i="8"/>
  <c r="P39" i="8"/>
  <c r="P42" i="8"/>
  <c r="P25" i="4"/>
  <c r="K33" i="8"/>
  <c r="K59" i="8"/>
  <c r="P21" i="5"/>
  <c r="K32" i="8"/>
  <c r="K51" i="8"/>
  <c r="K56" i="8"/>
  <c r="P57" i="8"/>
  <c r="K36" i="8"/>
  <c r="P37" i="8"/>
  <c r="K43" i="8"/>
  <c r="K52" i="8"/>
  <c r="P56" i="8"/>
  <c r="K61" i="8"/>
  <c r="K27" i="8"/>
  <c r="P34" i="8"/>
  <c r="P36" i="8"/>
  <c r="K39" i="8"/>
  <c r="P48" i="8"/>
  <c r="P50" i="8"/>
  <c r="P52" i="8"/>
  <c r="P59" i="8"/>
  <c r="N18" i="7"/>
  <c r="K20" i="8"/>
  <c r="P41" i="4"/>
  <c r="P16" i="4"/>
  <c r="P44" i="4"/>
  <c r="K14" i="4"/>
  <c r="P15" i="4"/>
  <c r="P60" i="4"/>
  <c r="P43" i="4"/>
  <c r="P26" i="4"/>
  <c r="K25" i="4"/>
  <c r="P47" i="4"/>
  <c r="P33" i="8"/>
  <c r="P59" i="4"/>
  <c r="P34" i="4"/>
  <c r="P32" i="4"/>
  <c r="K22" i="4"/>
  <c r="P31" i="4"/>
  <c r="P36" i="4"/>
  <c r="N18" i="6"/>
  <c r="N30" i="6" s="1"/>
  <c r="G18" i="2" s="1"/>
  <c r="K25" i="6"/>
  <c r="K15" i="6"/>
  <c r="K64" i="8"/>
  <c r="P64" i="8"/>
  <c r="K70" i="8"/>
  <c r="P69" i="8"/>
  <c r="K69" i="8"/>
  <c r="K68" i="8"/>
  <c r="P68" i="8"/>
  <c r="P66" i="8"/>
  <c r="K66" i="8"/>
  <c r="K63" i="8"/>
  <c r="P63" i="8"/>
  <c r="K58" i="8"/>
  <c r="P61" i="8"/>
  <c r="P60" i="8"/>
  <c r="K60" i="8"/>
  <c r="P54" i="8"/>
  <c r="P55" i="8"/>
  <c r="K54" i="8"/>
  <c r="K50" i="8"/>
  <c r="P53" i="8"/>
  <c r="P51" i="8"/>
  <c r="K55" i="8"/>
  <c r="K53" i="8"/>
  <c r="O49" i="8"/>
  <c r="M49" i="8"/>
  <c r="K48" i="8"/>
  <c r="K47" i="8"/>
  <c r="P47" i="8"/>
  <c r="P45" i="8"/>
  <c r="K45" i="8"/>
  <c r="P41" i="8"/>
  <c r="K41" i="8"/>
  <c r="K40" i="8"/>
  <c r="P40" i="8"/>
  <c r="P38" i="8"/>
  <c r="K37" i="8"/>
  <c r="K35" i="8"/>
  <c r="K34" i="8"/>
  <c r="K31" i="8"/>
  <c r="P31" i="8"/>
  <c r="P30" i="8"/>
  <c r="K30" i="8"/>
  <c r="K29" i="8"/>
  <c r="P29" i="8"/>
  <c r="P25" i="8"/>
  <c r="K22" i="8"/>
  <c r="P28" i="8"/>
  <c r="P24" i="8"/>
  <c r="P22" i="8"/>
  <c r="P18" i="8"/>
  <c r="K24" i="8"/>
  <c r="P21" i="8"/>
  <c r="P26" i="8"/>
  <c r="K19" i="8"/>
  <c r="K21" i="8"/>
  <c r="K18" i="8"/>
  <c r="P20" i="8"/>
  <c r="P19" i="8"/>
  <c r="K23" i="8"/>
  <c r="K25" i="8"/>
  <c r="K28" i="8"/>
  <c r="P23" i="8"/>
  <c r="P17" i="5"/>
  <c r="P24" i="4"/>
  <c r="K20" i="5"/>
  <c r="P48" i="4"/>
  <c r="P18" i="4"/>
  <c r="K16" i="5"/>
  <c r="P58" i="4"/>
  <c r="P22" i="5"/>
  <c r="P16" i="5"/>
  <c r="P26" i="5"/>
  <c r="P27" i="5"/>
  <c r="K24" i="5"/>
  <c r="P15" i="7"/>
  <c r="P15" i="6"/>
  <c r="P14" i="6"/>
  <c r="P23" i="6"/>
  <c r="P24" i="5"/>
  <c r="P20" i="5"/>
  <c r="P15" i="5"/>
  <c r="P23" i="5"/>
  <c r="P19" i="5"/>
  <c r="P51" i="4"/>
  <c r="K51" i="4"/>
  <c r="P56" i="4"/>
  <c r="P14" i="4"/>
  <c r="P40" i="4"/>
  <c r="P55" i="4"/>
  <c r="P28" i="4"/>
  <c r="P50" i="4"/>
  <c r="P61" i="4"/>
  <c r="P53" i="4"/>
  <c r="P45" i="4"/>
  <c r="P57" i="4"/>
  <c r="P38" i="4"/>
  <c r="P30" i="4"/>
  <c r="P27" i="4"/>
  <c r="P37" i="4"/>
  <c r="P21" i="4"/>
  <c r="P29" i="4"/>
  <c r="P39" i="4"/>
  <c r="P52" i="4"/>
  <c r="P21" i="6"/>
  <c r="P25" i="6"/>
  <c r="P24" i="6"/>
  <c r="O16" i="8"/>
  <c r="P16" i="8" s="1"/>
  <c r="O16" i="6"/>
  <c r="P16" i="6" s="1"/>
  <c r="K38" i="4"/>
  <c r="K58" i="4"/>
  <c r="L30" i="6"/>
  <c r="I18" i="2" s="1"/>
  <c r="P26" i="6"/>
  <c r="K29" i="6"/>
  <c r="O29" i="6"/>
  <c r="P29" i="6" s="1"/>
  <c r="K39" i="4"/>
  <c r="K60" i="4"/>
  <c r="K43" i="4"/>
  <c r="K44" i="4"/>
  <c r="K52" i="4"/>
  <c r="K56" i="4"/>
  <c r="K55" i="4"/>
  <c r="K26" i="5"/>
  <c r="K23" i="5"/>
  <c r="N71" i="8"/>
  <c r="G20" i="2" s="1"/>
  <c r="L24" i="9"/>
  <c r="I21" i="2" s="1"/>
  <c r="P17" i="7"/>
  <c r="P20" i="6"/>
  <c r="K59" i="4"/>
  <c r="P17" i="6"/>
  <c r="K22" i="5"/>
  <c r="K19" i="5"/>
  <c r="K20" i="4"/>
  <c r="K18" i="4"/>
  <c r="K27" i="4"/>
  <c r="O54" i="4"/>
  <c r="P54" i="4" s="1"/>
  <c r="K54" i="4"/>
  <c r="K36" i="4"/>
  <c r="K26" i="4"/>
  <c r="K24" i="4"/>
  <c r="K40" i="4"/>
  <c r="K47" i="4"/>
  <c r="K31" i="4"/>
  <c r="K18" i="5"/>
  <c r="K15" i="5"/>
  <c r="K48" i="4"/>
  <c r="K30" i="4"/>
  <c r="K27" i="5"/>
  <c r="N24" i="9"/>
  <c r="G21" i="2" s="1"/>
  <c r="K46" i="4"/>
  <c r="O46" i="4"/>
  <c r="P46" i="4" s="1"/>
  <c r="K34" i="4"/>
  <c r="K23" i="4"/>
  <c r="O42" i="4"/>
  <c r="P42" i="4" s="1"/>
  <c r="K42" i="4"/>
  <c r="O33" i="4"/>
  <c r="K33" i="4"/>
  <c r="K14" i="5"/>
  <c r="L71" i="8"/>
  <c r="I20" i="2" s="1"/>
  <c r="P16" i="7"/>
  <c r="P22" i="6"/>
  <c r="P14" i="7"/>
  <c r="M24" i="9"/>
  <c r="F21" i="2" s="1"/>
  <c r="M30" i="6"/>
  <c r="F18" i="2" s="1"/>
  <c r="M28" i="5"/>
  <c r="F17" i="2" s="1"/>
  <c r="M62" i="4"/>
  <c r="F16" i="2" s="1"/>
  <c r="P49" i="8" l="1"/>
  <c r="P18" i="6"/>
  <c r="P30" i="6" s="1"/>
  <c r="N9" i="6" s="1"/>
  <c r="N27" i="7"/>
  <c r="K27" i="7"/>
  <c r="K49" i="8"/>
  <c r="H18" i="7"/>
  <c r="L18" i="7"/>
  <c r="L31" i="7" s="1"/>
  <c r="I19" i="2" s="1"/>
  <c r="M71" i="8"/>
  <c r="F20" i="2" s="1"/>
  <c r="K16" i="8"/>
  <c r="P33" i="4"/>
  <c r="P62" i="4" s="1"/>
  <c r="E16" i="2" s="1"/>
  <c r="O62" i="4"/>
  <c r="H16" i="2" s="1"/>
  <c r="O71" i="8"/>
  <c r="H20" i="2" s="1"/>
  <c r="P71" i="8"/>
  <c r="N9" i="8" s="1"/>
  <c r="O30" i="6"/>
  <c r="H18" i="2" s="1"/>
  <c r="O28" i="5"/>
  <c r="H17" i="2" s="1"/>
  <c r="P28" i="5"/>
  <c r="E17" i="2" s="1"/>
  <c r="O18" i="7" l="1"/>
  <c r="O31" i="7" s="1"/>
  <c r="H19" i="2" s="1"/>
  <c r="M18" i="7"/>
  <c r="K18" i="7"/>
  <c r="P27" i="7"/>
  <c r="N31" i="7"/>
  <c r="G19" i="2" s="1"/>
  <c r="B19" i="2"/>
  <c r="N9" i="4"/>
  <c r="O24" i="9"/>
  <c r="H21" i="2" s="1"/>
  <c r="P24" i="9"/>
  <c r="N9" i="9" s="1"/>
  <c r="E18" i="2"/>
  <c r="N9" i="5"/>
  <c r="E20" i="2"/>
  <c r="M31" i="7" l="1"/>
  <c r="F19" i="2" s="1"/>
  <c r="P18" i="7"/>
  <c r="P31" i="7" s="1"/>
  <c r="E21" i="2"/>
  <c r="E19" i="2" l="1"/>
  <c r="N9" i="7"/>
  <c r="H14" i="3"/>
  <c r="M14" i="3" s="1"/>
  <c r="N79" i="3"/>
  <c r="L79" i="3"/>
  <c r="H79" i="3"/>
  <c r="N78" i="3"/>
  <c r="L78" i="3"/>
  <c r="H78" i="3"/>
  <c r="N77" i="3"/>
  <c r="L77" i="3"/>
  <c r="H77" i="3"/>
  <c r="N76" i="3"/>
  <c r="L76" i="3"/>
  <c r="H76" i="3"/>
  <c r="N73" i="3"/>
  <c r="L73" i="3"/>
  <c r="H73" i="3"/>
  <c r="N67" i="3"/>
  <c r="L67" i="3"/>
  <c r="H67" i="3"/>
  <c r="N66" i="3"/>
  <c r="L66" i="3"/>
  <c r="H66" i="3"/>
  <c r="N65" i="3"/>
  <c r="L65" i="3"/>
  <c r="H65" i="3"/>
  <c r="H50" i="3"/>
  <c r="M50" i="3" s="1"/>
  <c r="P50" i="3" s="1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O31" i="3"/>
  <c r="P31" i="3" s="1"/>
  <c r="O30" i="3"/>
  <c r="P30" i="3" s="1"/>
  <c r="N29" i="3"/>
  <c r="L29" i="3"/>
  <c r="H29" i="3"/>
  <c r="N28" i="3"/>
  <c r="L28" i="3"/>
  <c r="H28" i="3"/>
  <c r="N27" i="3"/>
  <c r="L27" i="3"/>
  <c r="H27" i="3"/>
  <c r="N26" i="3"/>
  <c r="L26" i="3"/>
  <c r="H26" i="3"/>
  <c r="N24" i="3"/>
  <c r="L24" i="3"/>
  <c r="H24" i="3"/>
  <c r="N23" i="3"/>
  <c r="L23" i="3"/>
  <c r="H23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L14" i="3"/>
  <c r="O49" i="3" l="1"/>
  <c r="M49" i="3"/>
  <c r="O65" i="3"/>
  <c r="O66" i="3"/>
  <c r="M67" i="3"/>
  <c r="O67" i="3"/>
  <c r="M73" i="3"/>
  <c r="O73" i="3"/>
  <c r="O15" i="3"/>
  <c r="M16" i="3"/>
  <c r="O16" i="3"/>
  <c r="M17" i="3"/>
  <c r="O17" i="3"/>
  <c r="O18" i="3"/>
  <c r="O19" i="3"/>
  <c r="M20" i="3"/>
  <c r="O20" i="3"/>
  <c r="M21" i="3"/>
  <c r="O21" i="3"/>
  <c r="O23" i="3"/>
  <c r="O24" i="3"/>
  <c r="M26" i="3"/>
  <c r="O26" i="3"/>
  <c r="M27" i="3"/>
  <c r="O27" i="3"/>
  <c r="O28" i="3"/>
  <c r="O29" i="3"/>
  <c r="O33" i="3"/>
  <c r="M34" i="3"/>
  <c r="O34" i="3"/>
  <c r="M35" i="3"/>
  <c r="O35" i="3"/>
  <c r="O36" i="3"/>
  <c r="O37" i="3"/>
  <c r="M38" i="3"/>
  <c r="O38" i="3"/>
  <c r="M39" i="3"/>
  <c r="O39" i="3"/>
  <c r="O40" i="3"/>
  <c r="O41" i="3"/>
  <c r="M42" i="3"/>
  <c r="O42" i="3"/>
  <c r="M43" i="3"/>
  <c r="O43" i="3"/>
  <c r="O44" i="3"/>
  <c r="O45" i="3"/>
  <c r="M46" i="3"/>
  <c r="O46" i="3"/>
  <c r="M47" i="3"/>
  <c r="O76" i="3"/>
  <c r="O77" i="3"/>
  <c r="M78" i="3"/>
  <c r="O78" i="3"/>
  <c r="O48" i="3"/>
  <c r="O79" i="3"/>
  <c r="O14" i="3"/>
  <c r="P14" i="3" s="1"/>
  <c r="M18" i="3"/>
  <c r="M23" i="3"/>
  <c r="M28" i="3"/>
  <c r="M36" i="3"/>
  <c r="M40" i="3"/>
  <c r="M44" i="3"/>
  <c r="M48" i="3"/>
  <c r="M65" i="3"/>
  <c r="M76" i="3"/>
  <c r="M79" i="3"/>
  <c r="L81" i="3"/>
  <c r="M15" i="3"/>
  <c r="M19" i="3"/>
  <c r="M24" i="3"/>
  <c r="M29" i="3"/>
  <c r="M33" i="3"/>
  <c r="M37" i="3"/>
  <c r="M41" i="3"/>
  <c r="M45" i="3"/>
  <c r="M66" i="3"/>
  <c r="M77" i="3"/>
  <c r="N81" i="3"/>
  <c r="P16" i="3" l="1"/>
  <c r="P49" i="3"/>
  <c r="P43" i="3"/>
  <c r="P66" i="3"/>
  <c r="P76" i="3"/>
  <c r="P28" i="3"/>
  <c r="P18" i="3"/>
  <c r="P21" i="3"/>
  <c r="P73" i="3"/>
  <c r="P65" i="3"/>
  <c r="P44" i="3"/>
  <c r="P36" i="3"/>
  <c r="P40" i="3"/>
  <c r="P23" i="3"/>
  <c r="P46" i="3"/>
  <c r="P38" i="3"/>
  <c r="P35" i="3"/>
  <c r="P27" i="3"/>
  <c r="P20" i="3"/>
  <c r="P17" i="3"/>
  <c r="P67" i="3"/>
  <c r="P33" i="3"/>
  <c r="K20" i="3"/>
  <c r="K43" i="3"/>
  <c r="P48" i="3"/>
  <c r="P78" i="3"/>
  <c r="P42" i="3"/>
  <c r="P39" i="3"/>
  <c r="P34" i="3"/>
  <c r="P26" i="3"/>
  <c r="K30" i="3"/>
  <c r="P41" i="3"/>
  <c r="K17" i="3"/>
  <c r="K27" i="3"/>
  <c r="P15" i="3"/>
  <c r="K38" i="3"/>
  <c r="P77" i="3"/>
  <c r="K35" i="3"/>
  <c r="P24" i="3"/>
  <c r="K67" i="3"/>
  <c r="K46" i="3"/>
  <c r="K39" i="3"/>
  <c r="K31" i="3"/>
  <c r="P45" i="3"/>
  <c r="P37" i="3"/>
  <c r="P29" i="3"/>
  <c r="P19" i="3"/>
  <c r="G15" i="2"/>
  <c r="K21" i="3"/>
  <c r="K16" i="3"/>
  <c r="K78" i="3"/>
  <c r="K50" i="3"/>
  <c r="K42" i="3"/>
  <c r="K34" i="3"/>
  <c r="K26" i="3"/>
  <c r="P79" i="3"/>
  <c r="K77" i="3"/>
  <c r="K76" i="3"/>
  <c r="K79" i="3"/>
  <c r="K48" i="3"/>
  <c r="K49" i="3"/>
  <c r="K47" i="3"/>
  <c r="O47" i="3"/>
  <c r="P47" i="3" s="1"/>
  <c r="K45" i="3"/>
  <c r="K41" i="3"/>
  <c r="K37" i="3"/>
  <c r="K33" i="3"/>
  <c r="K29" i="3"/>
  <c r="K24" i="3"/>
  <c r="K19" i="3"/>
  <c r="K15" i="3"/>
  <c r="K66" i="3"/>
  <c r="K73" i="3"/>
  <c r="K44" i="3"/>
  <c r="K40" i="3"/>
  <c r="K36" i="3"/>
  <c r="K28" i="3"/>
  <c r="K23" i="3"/>
  <c r="K18" i="3"/>
  <c r="K65" i="3"/>
  <c r="K14" i="3"/>
  <c r="I15" i="2"/>
  <c r="M81" i="3"/>
  <c r="P81" i="3" l="1"/>
  <c r="O81" i="3"/>
  <c r="F15" i="2"/>
  <c r="H15" i="2" l="1"/>
  <c r="N9" i="3"/>
  <c r="E15" i="2"/>
  <c r="I22" i="2" l="1"/>
  <c r="H22" i="2"/>
  <c r="G22" i="2"/>
  <c r="F22" i="2"/>
  <c r="E22" i="2"/>
  <c r="E25" i="2" s="1"/>
  <c r="B21" i="2" l="1"/>
  <c r="B18" i="2"/>
  <c r="B17" i="2"/>
  <c r="B15" i="2"/>
  <c r="B16" i="2"/>
  <c r="D11" i="2"/>
  <c r="E23" i="2"/>
  <c r="E24" i="2" s="1"/>
  <c r="E26" i="2" l="1"/>
  <c r="D10" i="2" l="1"/>
  <c r="C19" i="1"/>
  <c r="C21" i="1" s="1"/>
  <c r="C23" i="1" s="1"/>
</calcChain>
</file>

<file path=xl/sharedStrings.xml><?xml version="1.0" encoding="utf-8"?>
<sst xmlns="http://schemas.openxmlformats.org/spreadsheetml/2006/main" count="916" uniqueCount="410">
  <si>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</si>
  <si>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</si>
  <si>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</si>
  <si>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</si>
  <si>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</si>
  <si>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</si>
  <si>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</si>
  <si>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</si>
  <si>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</si>
  <si>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</si>
  <si>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</si>
  <si>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</si>
  <si>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</si>
  <si>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</si>
  <si>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</si>
  <si>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</si>
  <si>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</si>
  <si>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</si>
  <si>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</si>
  <si>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</si>
  <si>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</si>
  <si>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</si>
  <si>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</si>
  <si>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</si>
  <si>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</si>
  <si>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</si>
  <si>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</si>
  <si>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</si>
  <si>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</si>
  <si>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</si>
  <si>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</si>
  <si>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</si>
  <si>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</si>
  <si>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</si>
  <si>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</si>
  <si>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</si>
  <si>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</si>
  <si>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</si>
  <si>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</si>
  <si>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</si>
  <si>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</si>
  <si>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</si>
  <si>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</si>
  <si>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</si>
  <si>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</si>
  <si>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</si>
  <si>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</si>
  <si>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</si>
  <si>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</si>
  <si>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</si>
  <si>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</si>
  <si>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</si>
  <si>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</si>
  <si>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</si>
  <si>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</si>
  <si>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Daudzdzīvokļu dzīvojamās māja, kad.Nr.3260 003 0167 003</t>
  </si>
  <si>
    <t>Vienkāršotās atjaunošanas apliecinājuma karte</t>
  </si>
  <si>
    <t>Blaumaņa iela 20, Koknese</t>
  </si>
  <si>
    <t>Fasādes siltināšana</t>
  </si>
  <si>
    <t>Fasādes sagatavošana siltināšanai</t>
  </si>
  <si>
    <t>Sastatņu noma, montāža, demontāža</t>
  </si>
  <si>
    <t>Fasādes sienu attīrīšana no mikroorganismiem un netīrumiem</t>
  </si>
  <si>
    <t>Lampu vadu, Informatīvo plākšņu, numura zīmju, karoga turētāja noņemšana pirms renovācijas, atpakaļ montāža pēc renovācijas, stiprinājumi</t>
  </si>
  <si>
    <t>Veco elektrības vadu stiprinājumu, skursteņu demontāža</t>
  </si>
  <si>
    <t>Ailu siltināšana</t>
  </si>
  <si>
    <t>Vēja izolācijas lenta (ārpuse)</t>
  </si>
  <si>
    <t>Difūzijas lenta (iekšpuse)</t>
  </si>
  <si>
    <t>Fasādes un ailu armešana ar sietu limjavā</t>
  </si>
  <si>
    <t>Stiklaškiedras siets 160gr/m2</t>
  </si>
  <si>
    <t xml:space="preserve">Fasādes dekoratīvais apmetums un gruntēšana </t>
  </si>
  <si>
    <t>Jaunu skārda palodžu uzstādīšana (platumus precizēt pēc siltināšanas - 35-38cm)</t>
  </si>
  <si>
    <t>Jaunas skārda palodzes,RAL7024, Pural, stiprinājumi</t>
  </si>
  <si>
    <t>Lodžiju reliņu remonts, krāsošana</t>
  </si>
  <si>
    <t>Lodžiju koka krāsotu RR-29 margu 100x45 montāža</t>
  </si>
  <si>
    <t>Papildelementi</t>
  </si>
  <si>
    <t>Karoga kāta turētājs RAL8024, montāža</t>
  </si>
  <si>
    <t>Led plafonlampa ar kustību sensoru 15W, montāža</t>
  </si>
  <si>
    <t>Led ielas apgaismes laterna 50W, montāža</t>
  </si>
  <si>
    <t>Elektro sadales skapja atvirzīšana</t>
  </si>
  <si>
    <t>m2</t>
  </si>
  <si>
    <t>obj.</t>
  </si>
  <si>
    <t>l</t>
  </si>
  <si>
    <t>m</t>
  </si>
  <si>
    <t>kg</t>
  </si>
  <si>
    <t>gab.</t>
  </si>
  <si>
    <t>tm</t>
  </si>
  <si>
    <t>Cokols</t>
  </si>
  <si>
    <t>Cokola siltināšana</t>
  </si>
  <si>
    <t>Esošas betona nomales demontāža, utilizācija</t>
  </si>
  <si>
    <t>m3</t>
  </si>
  <si>
    <t>Tranšejas izrakšana gar pamatiem</t>
  </si>
  <si>
    <t>Cokola sienu attīrīšana līdz minerālai virsmai, nenoturīga apmetuma atkalšana</t>
  </si>
  <si>
    <t>Ekstrudēts putu polistirols 100mm (λ≤0,038 W/mK)</t>
  </si>
  <si>
    <t>gb</t>
  </si>
  <si>
    <t>Stiklašķiedras siets 160gr/m2</t>
  </si>
  <si>
    <t>Pagraba griestu siltināšana</t>
  </si>
  <si>
    <t>Griestu attīrīšana, nenoturīga apmetuma atkalšana</t>
  </si>
  <si>
    <t>Putu polistirola loksnes 100mm (λ≤0,038 W/mK)</t>
  </si>
  <si>
    <t>Jaunu skārda palodžu uzstādīšana (platumus precizēt pēc siltināšanas - 30-35cm)</t>
  </si>
  <si>
    <t>Cokola un pamatu gruntēšana un apdare</t>
  </si>
  <si>
    <t>Cokola nomales izveide no bruģakmens</t>
  </si>
  <si>
    <t>Drenējoša smilts</t>
  </si>
  <si>
    <t>Šķembu maisījums 0-45mm</t>
  </si>
  <si>
    <t>Betons B-10</t>
  </si>
  <si>
    <t>Betona bortakmens 8x20cm, iegremdēts</t>
  </si>
  <si>
    <t>Izlīdzinošā kārta bruģakmens ieklāšanai - smalkas smiltis</t>
  </si>
  <si>
    <t>Bruģakmens, B=60mm, pelēks</t>
  </si>
  <si>
    <t>Lietus ūdens teknes 2m</t>
  </si>
  <si>
    <t xml:space="preserve">Dolomīta šķembu iesegums 100mm fr 15-25 </t>
  </si>
  <si>
    <t>Ģeotekstils</t>
  </si>
  <si>
    <t>Zemes planēšana no atgūtā materiāla</t>
  </si>
  <si>
    <t>Zālāja atjaunošana</t>
  </si>
  <si>
    <t>Ieejas laukumu un pakāpienu attīrīšana, atjaunošana, flīzēšana ar salizturīgām flīzēm</t>
  </si>
  <si>
    <t>Betona virsmas attīrīšana no netīrumiem un mikroorganismiem</t>
  </si>
  <si>
    <t xml:space="preserve">durvju atdure, kājslauķis75x50cm </t>
  </si>
  <si>
    <t>kompl.</t>
  </si>
  <si>
    <t>Neslīdošas akmens masas flīzes 150x150mm, ieskaitot izšuvošanu</t>
  </si>
  <si>
    <t>Logi un durvju nomaiņa</t>
  </si>
  <si>
    <t>Montāžas putas</t>
  </si>
  <si>
    <t>Palīgmateriāli</t>
  </si>
  <si>
    <t>Jumta izbūve</t>
  </si>
  <si>
    <t>Jumta parapetu nosegelementu demontāža</t>
  </si>
  <si>
    <t>Jumta parapetu skārda nosegelements 720 mm, izbūve</t>
  </si>
  <si>
    <t>Jumta, drošības jostu enkurtroses, montāža</t>
  </si>
  <si>
    <t>Veco drošības margu demontāža</t>
  </si>
  <si>
    <t>Jumta seguma bitumena ruļļmateriāls 2 kārtās izbūve</t>
  </si>
  <si>
    <t>Parapetu un jumta lūkas piemūrēšana ar māla ķieģeļiem</t>
  </si>
  <si>
    <t>Kanalizācijas ventilācijas izvadu  jumtiņu izbūve</t>
  </si>
  <si>
    <t>Tekņu un noteku izbūve</t>
  </si>
  <si>
    <t>Lietus ūdens d 160 tekne ar stiprinājumiem, montāža</t>
  </si>
  <si>
    <t>Lietus ūdens d 120 noteka ar stiprinājumiem, montāža</t>
  </si>
  <si>
    <t>Lietus ūdens lāsenis ar stiprinājumiem, montāža</t>
  </si>
  <si>
    <t>Būvlaukuma ierīkošana, uzturēšana</t>
  </si>
  <si>
    <t>Dzīvojamo vagoniņu īre, uzstādīšana, transportēšana</t>
  </si>
  <si>
    <t>Tualetes uzstādīšana, apkalpošana</t>
  </si>
  <si>
    <t>Žoga uzstādīšana, transportēšana, īre</t>
  </si>
  <si>
    <t>Būvgružu konteiners</t>
  </si>
  <si>
    <t>Būvlaukuma apsargāšana</t>
  </si>
  <si>
    <t>Pagaidu elektropieslēgums un maksa</t>
  </si>
  <si>
    <t>Pagaidu ūdens ņemšanas vietas izveide, maksa</t>
  </si>
  <si>
    <t>Logi, durvis</t>
  </si>
  <si>
    <t>Termostata ventilis</t>
  </si>
  <si>
    <t>Termostata galva</t>
  </si>
  <si>
    <t>Sildķermeņa atpakaļgaitas ventilis</t>
  </si>
  <si>
    <t>Sildķermeņa H veida pievienojums</t>
  </si>
  <si>
    <t>Individuālais siltuma sadalītājs Alokators</t>
  </si>
  <si>
    <t>Siltuma sadalītāja datu savācējs</t>
  </si>
  <si>
    <t>Lodveida ventilis Dn50</t>
  </si>
  <si>
    <t>Lodveida ventilis Dn40 ar tukšošanu</t>
  </si>
  <si>
    <t>Lodveida ventilis Dn32 ar tukšošanu</t>
  </si>
  <si>
    <t>Lodveida ventilis Dn25 ar tukšošanu</t>
  </si>
  <si>
    <t>Lodveida ventilis Dn20 ar tukšošanu</t>
  </si>
  <si>
    <t>Lodveida ventilis Dn15 ar tukšošanu</t>
  </si>
  <si>
    <t>Lodveida ventilis Dn15</t>
  </si>
  <si>
    <t>Danfoss balansēšanas ventilis MSV-B Dn15 LF</t>
  </si>
  <si>
    <t>Danfoss balansēšanas ventilis MSV-B Dn15</t>
  </si>
  <si>
    <t>Danfoss balansēšanas ventilis MSV-B Dn20</t>
  </si>
  <si>
    <t>Danfoss balansēšanas ventilis MSV-B Dn25</t>
  </si>
  <si>
    <t>Danfoss balansēšanas ventilis MSV-B Dn32</t>
  </si>
  <si>
    <t>Danfoss balansēšanas ventilis MSV-B Dn40</t>
  </si>
  <si>
    <t>Automātiskais atgaisotājs</t>
  </si>
  <si>
    <t>Karbona tērauda caurule Ø15x1,2</t>
  </si>
  <si>
    <t>Karbona tērauda caurule Ø18x1,2</t>
  </si>
  <si>
    <t>Karbona tērauda caurule Ø22x1,5</t>
  </si>
  <si>
    <t>Karbona tērauda caurule Ø28x1,5</t>
  </si>
  <si>
    <t>Karbona tērauda caurule Ø35x1,5</t>
  </si>
  <si>
    <t>Karbona tērauda caurule Ø42x1,5</t>
  </si>
  <si>
    <t>Karbona tērauda caurule Ø54x1,5</t>
  </si>
  <si>
    <t>Cauruļvadu PVC pārklājums ar rūpnieciski izgatavotiem veidgabaliem</t>
  </si>
  <si>
    <t>Cauruļvadu veidgabali</t>
  </si>
  <si>
    <t>Stiprināšanas, blīvēšanas un palīgmateriāli</t>
  </si>
  <si>
    <t>Esošo cauruļvadu un  izolācijas demontāža un utilizācija</t>
  </si>
  <si>
    <t>Gaisa pieplūdes vārsts VTK-100</t>
  </si>
  <si>
    <t>Atvērumu urbšana</t>
  </si>
  <si>
    <t>Atvērumu dekoratīvā aizdare</t>
  </si>
  <si>
    <t>Vēdināšana</t>
  </si>
  <si>
    <t>Apkures sistēma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</si>
  <si>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</si>
  <si>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</si>
  <si>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</si>
  <si>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</si>
  <si>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</si>
  <si>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</si>
  <si>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</si>
  <si>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</si>
  <si>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</si>
  <si>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</si>
  <si>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</si>
  <si>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</si>
  <si>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</si>
  <si>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</si>
  <si>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</si>
  <si>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</si>
  <si>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Būvtāfeles uzstādīšana</t>
  </si>
  <si>
    <t>Apkure</t>
  </si>
  <si>
    <t>Lt-6</t>
  </si>
  <si>
    <t>Vieglbetona paneļu virsmas izlīdzināšana ar SAKRET PM Super vai līdzvērtīgu, pirms minerālvates siltumizolācijas iestrādes.</t>
  </si>
  <si>
    <t>Pamatu pastiprināšana zem ēkas pilastriem ieskaitot veidņošanu, armēšanu ja nepieciešams, piebetonēšanu līdz 0,5m3 uz vienu vietu.</t>
  </si>
  <si>
    <t>vieta</t>
  </si>
  <si>
    <t>Lodžiju reliņu metāla profilēta loksne RAL 7024, montāža, tajā skaitā esošo aizsarglokšņu demontāža un utilizācija</t>
  </si>
  <si>
    <t>Esošā seguma un lāseņu demontāža</t>
  </si>
  <si>
    <t>Betonēto plātņu virsmas attīrīšana no abām pusēm</t>
  </si>
  <si>
    <t>Apakšpuse:</t>
  </si>
  <si>
    <t>Virspuse:</t>
  </si>
  <si>
    <t>Bitumena ruļļu materiāls divās kārtās</t>
  </si>
  <si>
    <t>Enkuros iekārta skārda tekne, d=100 mm, PURAL</t>
  </si>
  <si>
    <t>Krāsota skārda lāsenis, PURAL</t>
  </si>
  <si>
    <t>Esoša loga un palodžu demontāža, utilizācija, L-1 Logi U≤ 1,3W(m2/K), (1100x1500), stiprinājumi, ieskaitot baltas Lamintex kokskaidu iekšējās palodzes un iekšējo ailu apdari</t>
  </si>
  <si>
    <t>Esoša loga un palodžu demontāža, utilizācija, L-2 Logi U≤ 1,3W(m2/K), (900x1500), stiprinājumi, ieskaitot baltas Lamintex kokskaidu iekšējās palodzes un iekšējo ailu apdari</t>
  </si>
  <si>
    <t>Esoša loga un palodžu demontāža, utilizācija, L-3 Logi U≤ 1,3W(m2/K), (1500x1500), stiprinājumi, ieskaitot baltas Lamintex kokskaidu iekšējās palodzes un iekšējo ailu apdari</t>
  </si>
  <si>
    <t>Esoša loga un palodžu demontāža, utilizācija, L-4 Logi U≤ 1,3W(m2/K), (1540x600), stiprinājumi, ieskaitot baltas Lamintex kokskaidu iekšējās palodzes un iekšējo ailu apdari</t>
  </si>
  <si>
    <t>Esoša loga un palodžu demontāža, utilizācija, L-5 Logi U≤ 1,3W(m2/K), (1800x1500), stiprinājumi, ieskaitot baltas Lamintex kokskaidu iekšējās palodzes un iekšējo ailu apdari</t>
  </si>
  <si>
    <t>Esoša loga un palodžu demontāža, utilizācija, L-6 Logi U≤ 1,3W(m2/K), (2600x2210), stiprinājumi, ieskaitot baltas Lamintex kokskaidu iekšējās palodzes un iekšējo ailu apdari</t>
  </si>
  <si>
    <t>Esoša loga un palodžu demontāža, utilizācija, L-7 Logi U≤ 1,3W(m2/K), (1800x2210), stiprinājumi, ieskaitot baltas Lamintex kokskaidu iekšējās palodzes un iekšējo ailu apdari</t>
  </si>
  <si>
    <t>Esoša loga un palodžu demontāža, utilizācija, L-8 Logi U≤ 1,3W(m2/K), (900x1200), stiprinājumi, ieskaitot iekšējo ailu apdari</t>
  </si>
  <si>
    <t>Esošu durvju demontāža, utilizācija, D1 Durvis (skat AR-9) U≤ 1,6W(m2/K), stiprinājumi</t>
  </si>
  <si>
    <t>Esošu durvju demontāža, utilizācija, D2 Durvis (skat AR-9) U≤ 1,8W(m2/K), stiprinājumi</t>
  </si>
  <si>
    <t>Ventilācijas kanālu tīrīšana un darbu izpildes akta sagatavošana</t>
  </si>
  <si>
    <t>3.8</t>
  </si>
  <si>
    <t>Elektroinstalācijas nozarkārbu un apgaismes armaturu pārcelšana virs izbūvējamās siltumizolācijas</t>
  </si>
  <si>
    <t>elektroinstalāciju, kontaktsavienojumu, sadalnes pretestību mērījumi, izpilddokumentācija</t>
  </si>
  <si>
    <t xml:space="preserve">Kāpņu telpu elektroinstalācijas kabeļu un vājstrāvu vadu ievietošana atbilstoša izmēra plastikāta kabeļu kanālos </t>
  </si>
  <si>
    <t>Jumta pārkares konstrukcijas izbūve ieskaitot krāsotu dēļu apšuvumu atbilstoši risinājumam lapā AR-10 (Mezgls A)</t>
  </si>
  <si>
    <t>t/m</t>
  </si>
  <si>
    <t>Pagraba logailu aizmūrēšana ar 5MPa keramzītbetona blokiem 300mm biezumā</t>
  </si>
  <si>
    <t>Vieta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</si>
  <si>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</si>
  <si>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</si>
  <si>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</si>
  <si>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</si>
  <si>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</si>
  <si>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</si>
  <si>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</si>
  <si>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</si>
  <si>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</si>
  <si>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</si>
  <si>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</si>
  <si>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</si>
  <si>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4.1</t>
  </si>
  <si>
    <t>5.1</t>
  </si>
  <si>
    <t>6.1</t>
  </si>
  <si>
    <t>7.1</t>
  </si>
  <si>
    <t>8.1</t>
  </si>
  <si>
    <t>9.1</t>
  </si>
  <si>
    <t>10.1</t>
  </si>
  <si>
    <t>10.2</t>
  </si>
  <si>
    <t>10.3</t>
  </si>
  <si>
    <t>10.4</t>
  </si>
  <si>
    <t>9.2</t>
  </si>
  <si>
    <t>9.3</t>
  </si>
  <si>
    <t>9.4</t>
  </si>
  <si>
    <t>9.5</t>
  </si>
  <si>
    <t>9.6</t>
  </si>
  <si>
    <t>9.7</t>
  </si>
  <si>
    <t>9.8</t>
  </si>
  <si>
    <t>4.2</t>
  </si>
  <si>
    <t>4.3</t>
  </si>
  <si>
    <t>5.2</t>
  </si>
  <si>
    <t>7.2</t>
  </si>
  <si>
    <t>8.2</t>
  </si>
  <si>
    <t>8.3</t>
  </si>
  <si>
    <t>8.4</t>
  </si>
  <si>
    <t>8.5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</si>
  <si>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</si>
  <si>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</si>
  <si>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</si>
  <si>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</si>
  <si>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</si>
  <si>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</si>
  <si>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</si>
  <si>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</si>
  <si>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</si>
  <si>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6.2</t>
  </si>
  <si>
    <t>6.3</t>
  </si>
  <si>
    <t>6.4</t>
  </si>
  <si>
    <t>6.5</t>
  </si>
  <si>
    <t>6.6</t>
  </si>
  <si>
    <t>6.7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</si>
  <si>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</si>
  <si>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</si>
  <si>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</si>
  <si>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</si>
  <si>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</si>
  <si>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</si>
  <si>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</si>
  <si>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</si>
  <si>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</si>
  <si>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</si>
  <si>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</si>
  <si>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</si>
  <si>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</si>
  <si>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</si>
  <si>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</si>
  <si>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</si>
  <si>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</si>
  <si>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</si>
  <si>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</si>
  <si>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</si>
  <si>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</si>
  <si>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</si>
  <si>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</si>
  <si>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</si>
  <si>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</si>
  <si>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</si>
  <si>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</si>
  <si>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</si>
  <si>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</si>
  <si>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</si>
  <si>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</si>
  <si>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</si>
  <si>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</si>
  <si>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</si>
  <si>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</si>
  <si>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</si>
  <si>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</si>
  <si>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</si>
  <si>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</si>
  <si>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</si>
  <si>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</si>
  <si>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</si>
  <si>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Plastmasas PP-R SDR 11, PN10 caurule OD25x2.3 DN20</t>
  </si>
  <si>
    <t>Plastmasas PP-R SDR 11, PN10 caurule OD32x3.7 DN25</t>
  </si>
  <si>
    <t>Plastmasas PP-R SDR 11, PN10 caurule OD40x3.7 DN32</t>
  </si>
  <si>
    <t>Plastmasas PP-R SDR 11, PN10 caurule OD50x4.6 DN40</t>
  </si>
  <si>
    <t>Plastmasas PP-R SDR 11 caurules veidgabali</t>
  </si>
  <si>
    <t>kompl</t>
  </si>
  <si>
    <t>Lodveida krāns DN20</t>
  </si>
  <si>
    <t>Lodveida krāns DN25</t>
  </si>
  <si>
    <t>Lodveida krāns DN32</t>
  </si>
  <si>
    <t>Lodveida krāns DN40</t>
  </si>
  <si>
    <t>Cauruļvada stiprinājumi</t>
  </si>
  <si>
    <t>Sistēmas pārbaude, skalošana un dezinfekcija</t>
  </si>
  <si>
    <t>Esošo cauruļvadu demontaža, utilizācija</t>
  </si>
  <si>
    <t>Ūdens, Kanalizācija</t>
  </si>
  <si>
    <t>Fasādes gruntēšana (SAKRET UG vai ekvivalents) ieskaitot logailas</t>
  </si>
  <si>
    <t>Plaisu un izdrupumu aizpildīšana (SAKRET PMsuper vai ekvivalents)</t>
  </si>
  <si>
    <t>Remontēto vietu atkārtota gruntēšana (SAKRET UG vai ekvivalents)</t>
  </si>
  <si>
    <t>Cokollīste (SAKRET EB-10 vai ekvivalents)</t>
  </si>
  <si>
    <t>Cokollīste (SAKRET ED B05F vai ekvivalents)</t>
  </si>
  <si>
    <t>Līmjava (SAKRET BK, vai ekvivalents)</t>
  </si>
  <si>
    <t>Dībeļi (SAKRET FISCHER TERMOZ CN 8, vai ekvivalents) 200 un 250mm</t>
  </si>
  <si>
    <t>Stūra profils ar lāseni (SAKRET ED-C(01), vai ekvivalents)</t>
  </si>
  <si>
    <t>Loga pielaiduma profils (SAKRET EW 06, vai ekvivalents)</t>
  </si>
  <si>
    <t>Palodzes pieslēguma profils (SAKRET EW-CS(01), vai ekvivalents)</t>
  </si>
  <si>
    <t>Palodzes montāžas profils (SAKRET EW-US(01), vai ekvivalents)</t>
  </si>
  <si>
    <t>Limjava (SAKRET BK, vai ekvivalents)</t>
  </si>
  <si>
    <t>Armēšanas java (SAKRET BAK, vai ekvivalents)</t>
  </si>
  <si>
    <t>Stūrīši ar armējamo sietu (SAKRET EC-S, vai ekvivalents)</t>
  </si>
  <si>
    <t>Grunts (SAKRET PG, vai ekvivalents)</t>
  </si>
  <si>
    <t>Masā tonēts dekoratīvais apmetums (SAKRET SIP, vai ekvivalents) 2mm grauds</t>
  </si>
  <si>
    <t>Kontaktslānis un pretkorozijas apstrāde 20% virsmas (SAKRET  Mineralischer Korrosionsschutz und Haftbrücke K&amp;H, vai ekvivalents)</t>
  </si>
  <si>
    <t>Virsmas izlīdzināšana 20% virsmas (SAKRET  Grobmörtel PCC 2, vai ekvivalents)</t>
  </si>
  <si>
    <t>Virsmas izlīdzināšana-špaktelēšana (SAKRET  Feinspachtel PCC 05, vai ekvivalents)</t>
  </si>
  <si>
    <t>Grunts plātņu apakšai (koncentrāts SAKRET FM G atšķaidīts ar ūdeni attiecībā 1:3, vai ekvivalents)</t>
  </si>
  <si>
    <t>Fasādes krasa (SAKRET SKF, vai ekvivalents) divās kārtās</t>
  </si>
  <si>
    <t>Grunts (SAKRET UG, vai ekvivalents)</t>
  </si>
  <si>
    <t>Slīpumu veidojošais slānis (SAKRET BAM, vai ekvivalents)</t>
  </si>
  <si>
    <t>Divkomponentu hidroizolācija (SAKRET TCM, vai ekvivalents)</t>
  </si>
  <si>
    <t>Limjava (SAKRTE BK, vai ekvivalents)</t>
  </si>
  <si>
    <t>Dībeļi (SAKRET FISCHER TERMOZ CN 8, vai ekvivalents) 150mm</t>
  </si>
  <si>
    <t>Dībeļi (SAKRET FISCHER TERMOZ CN 8, vai ekvivalents) 200mm</t>
  </si>
  <si>
    <t>Lodžiju balstošo starpsienu remonts ar (SAKRET CLP, PM vai ekvivalentu)</t>
  </si>
  <si>
    <t>Elastīgā flīžu līme (SAKRET FFK, vai ekvivalents)</t>
  </si>
  <si>
    <t>Jumta siltināšana 230mm cietā minerālvate, λ=0,037 W/mk (Paroc ROS 30 vai ekvivalents)</t>
  </si>
  <si>
    <t>Jumta siltināšana 20mm cietā minerālvate, λ=0,037 W/mk (Paroc ROB 50 vai ekvivalents)</t>
  </si>
  <si>
    <t>Mūrjava (Sakret ZM vai ekvivalents)</t>
  </si>
  <si>
    <t>Fasādes cietā minerālvate ƛ≤0,037 W/mk 30mm</t>
  </si>
  <si>
    <t>Fasādes siltināšana 200mm EPS100 putupolistirols, λ=0,037 W/mk Ievērtējot ugunsdrošas minerālvates joslas h=600mm, ik pēc 6m.</t>
  </si>
  <si>
    <t>Fasādes siltināšana 50mm cietā minerālvate, λ=0,037 W/mk</t>
  </si>
  <si>
    <t>Fasādes siltināšana 180mm cietā minerālvate, λ=0,037 W/mk</t>
  </si>
  <si>
    <t>JL-1 jumta lūka (60x80cm, U≤1,3.W/(m² x K)) ar eņģi un amortizatoru, stiprinājumi</t>
  </si>
  <si>
    <t>Lodžiju pārsegumu paneļu balstījumu vietu pastiprināšnana saskaņā ar rasējumu BK-1</t>
  </si>
  <si>
    <t>objekts</t>
  </si>
  <si>
    <t>Minerālvates čaula ar follija pārklājumu 15/50, λ≤0.038</t>
  </si>
  <si>
    <t>Minerālvates čaula ar follija pārklājumu 18/50, λ≤0.038</t>
  </si>
  <si>
    <t>Minerālvates čaula ar follija pārklājumu 22/50, λ≤0.038</t>
  </si>
  <si>
    <t>Minerālvates čaula ar follija pārklājumu 28/50, λ≤0.038</t>
  </si>
  <si>
    <t>Minerālvates čaula ar follija pārklājumu 35/50, λ≤0.038</t>
  </si>
  <si>
    <t>Minerālvates čaula ar follija pārklājumu 42/50, λ≤0.038</t>
  </si>
  <si>
    <t>Minerālvates čaula ar follija pārklājumu 54/50, λ≤0.038</t>
  </si>
  <si>
    <t>Purmo tērauda radiators C22-500-800, vai ekvivalents</t>
  </si>
  <si>
    <t>Purmo tērauda radiators C22-500-1000, vai ekvivalents</t>
  </si>
  <si>
    <t>Purmo tērauda radiators C22-500-900, vai ekvivalents</t>
  </si>
  <si>
    <t>Purmo tērauda radiators C22-500-600, vai ekvivalents</t>
  </si>
  <si>
    <t>Purmo tērauda radiators C22-500-700, vai ekvivalents</t>
  </si>
  <si>
    <t>Purmo tērauda radiators C2-500-1200, vai ekvivalents</t>
  </si>
  <si>
    <t>Purmo tērauda radiators C22-500-1400, vai ekvivalents</t>
  </si>
  <si>
    <t>Purmo tērauda radiators CV33-500-1400, vai ekvivalents</t>
  </si>
  <si>
    <t>Purmo tērauda radiators C11-500-900, vai ekvivalents</t>
  </si>
  <si>
    <t>Purmo tērauda radiators C11-500-800, vai ekvivalents</t>
  </si>
  <si>
    <t>Purmo tērauda radiators C11-500-500, vai ekvivalents</t>
  </si>
  <si>
    <t>Purmo tērauda radiators C11-500-400, vai ekvivalents</t>
  </si>
  <si>
    <t>Izolācija Armacell TUBOLIT DG TL-28/9-DG, grūti degoša, vai ekvivalents</t>
  </si>
  <si>
    <t>Izolācija Armacell TUBOLIT DG TL-35/9-DG, grūti degoša, vai ekvivalents</t>
  </si>
  <si>
    <t>Izolācija Armacell TUBOLIT DG TL-40/9-DG, grūti degoša, vai ekvivalents</t>
  </si>
  <si>
    <t>Izolācija Armacell TUBOLIT DG TL-50/9-DG, grūti degoša, vai ekvivalents</t>
  </si>
  <si>
    <t>Ugunsdroša java HILTI CP 636, 20kg, vai ekvivalents</t>
  </si>
  <si>
    <t>PAROC CGL 20 cy lameles 100mm,  (λ≤0,037 W/mK)</t>
  </si>
  <si>
    <t>Masā tonēts dekoratīvais apmetums (SAKRET SIP, vai ekvivalents) bez faktūras</t>
  </si>
  <si>
    <t>Regulējama pagraba ventilācijas reste - metāla, pulverkrāsota, RR23, 200x200mm, montāža</t>
  </si>
  <si>
    <t xml:space="preserve">Tiešās izmaksas kopā, t. sk. darba devēja sociālais nodoklis 23.59% </t>
  </si>
  <si>
    <t>Ieejas mezgla uzjumteņa remonts</t>
  </si>
  <si>
    <t>11.1</t>
  </si>
  <si>
    <t>11.2</t>
  </si>
  <si>
    <t>11.3</t>
  </si>
  <si>
    <t>11.4</t>
  </si>
  <si>
    <t>11.5</t>
  </si>
  <si>
    <t>11.6</t>
  </si>
  <si>
    <t>Lodžiju pārsegumu apakšas remonts un apdare</t>
  </si>
  <si>
    <t>Tāme sastādīta (datums)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</si>
</sst>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;;"/>
    <numFmt numFmtId="165" formatCode="0;;"/>
    <numFmt numFmtId="166" formatCode="0.0%"/>
    <numFmt numFmtId="167" formatCode="0.00;[Red]0.00"/>
  </numFmts>
  <fonts count="21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i/>
      <sz val="10"/>
      <name val="Arial Narrow"/>
      <family val="2"/>
      <charset val="204"/>
    </font>
    <font>
      <sz val="10"/>
      <name val="Arial Narrow"/>
      <family val="2"/>
      <charset val="186"/>
    </font>
    <font>
      <b/>
      <i/>
      <sz val="10"/>
      <name val="Arial Narrow"/>
      <family val="2"/>
      <charset val="186"/>
    </font>
    <font>
      <sz val="10"/>
      <name val="Arial Narrow"/>
      <family val="2"/>
      <charset val="204"/>
    </font>
    <font>
      <sz val="10"/>
      <name val="Helv"/>
    </font>
    <font>
      <sz val="10"/>
      <name val="Tahoma"/>
      <family val="2"/>
      <charset val="186"/>
    </font>
    <font>
      <sz val="9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Arial"/>
      <family val="2"/>
      <charset val="186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sz val="9"/>
      <name val="Arial"/>
      <family val="2"/>
      <charset val="204"/>
    </font>
    <font>
      <sz val="9"/>
      <color indexed="64"/>
      <name val="Arial"/>
      <family val="2"/>
      <charset val="186"/>
    </font>
    <font>
      <sz val="10"/>
      <color theme="1"/>
      <name val="Arial Narrow"/>
      <family val="2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2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42" xfId="0" applyFont="1" applyBorder="1"/>
    <xf numFmtId="2" fontId="1" fillId="0" borderId="3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4" fontId="1" fillId="0" borderId="45" xfId="2" applyNumberFormat="1" applyFont="1" applyBorder="1" applyAlignment="1">
      <alignment horizontal="center" vertical="center"/>
    </xf>
    <xf numFmtId="164" fontId="2" fillId="0" borderId="46" xfId="2" applyNumberFormat="1" applyFont="1" applyBorder="1" applyAlignment="1">
      <alignment horizontal="center" vertical="center"/>
    </xf>
    <xf numFmtId="164" fontId="1" fillId="0" borderId="44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47" xfId="2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7" fontId="1" fillId="0" borderId="41" xfId="0" quotePrefix="1" applyNumberFormat="1" applyFont="1" applyBorder="1" applyAlignment="1">
      <alignment wrapText="1"/>
    </xf>
    <xf numFmtId="0" fontId="5" fillId="0" borderId="4" xfId="4" applyFont="1" applyFill="1" applyBorder="1" applyAlignment="1">
      <alignment horizontal="left" vertical="center" wrapText="1"/>
    </xf>
    <xf numFmtId="0" fontId="6" fillId="0" borderId="7" xfId="4" applyFont="1" applyFill="1" applyBorder="1" applyAlignment="1">
      <alignment horizontal="right" vertical="center" wrapText="1"/>
    </xf>
    <xf numFmtId="0" fontId="7" fillId="0" borderId="7" xfId="4" applyFont="1" applyFill="1" applyBorder="1" applyAlignment="1">
      <alignment horizontal="left" vertical="center" wrapText="1"/>
    </xf>
    <xf numFmtId="0" fontId="6" fillId="0" borderId="7" xfId="4" applyFont="1" applyFill="1" applyBorder="1" applyAlignment="1">
      <alignment vertical="center" wrapText="1"/>
    </xf>
    <xf numFmtId="0" fontId="6" fillId="0" borderId="9" xfId="4" applyFont="1" applyFill="1" applyBorder="1" applyAlignment="1">
      <alignment horizontal="right" vertical="center" wrapText="1"/>
    </xf>
    <xf numFmtId="167" fontId="6" fillId="0" borderId="48" xfId="4" applyNumberFormat="1" applyFont="1" applyFill="1" applyBorder="1" applyAlignment="1">
      <alignment horizontal="center" vertical="center"/>
    </xf>
    <xf numFmtId="167" fontId="6" fillId="0" borderId="49" xfId="4" applyNumberFormat="1" applyFont="1" applyFill="1" applyBorder="1" applyAlignment="1">
      <alignment horizontal="center" vertical="center"/>
    </xf>
    <xf numFmtId="2" fontId="6" fillId="0" borderId="45" xfId="5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6" fillId="0" borderId="29" xfId="5" applyNumberFormat="1" applyFont="1" applyFill="1" applyBorder="1" applyAlignment="1">
      <alignment horizontal="center" vertical="center"/>
    </xf>
    <xf numFmtId="2" fontId="6" fillId="0" borderId="5" xfId="5" applyNumberFormat="1" applyFont="1" applyFill="1" applyBorder="1" applyAlignment="1">
      <alignment horizontal="center" vertical="center" wrapText="1"/>
    </xf>
    <xf numFmtId="2" fontId="6" fillId="0" borderId="45" xfId="0" applyNumberFormat="1" applyFont="1" applyFill="1" applyBorder="1" applyAlignment="1">
      <alignment horizontal="center" vertical="center"/>
    </xf>
    <xf numFmtId="2" fontId="6" fillId="0" borderId="50" xfId="0" applyNumberFormat="1" applyFont="1" applyFill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left" vertical="center"/>
    </xf>
    <xf numFmtId="0" fontId="8" fillId="0" borderId="7" xfId="4" applyFont="1" applyFill="1" applyBorder="1" applyAlignment="1">
      <alignment horizontal="right" vertical="center" wrapText="1"/>
    </xf>
    <xf numFmtId="167" fontId="6" fillId="0" borderId="7" xfId="4" applyNumberFormat="1" applyFont="1" applyFill="1" applyBorder="1" applyAlignment="1">
      <alignment horizontal="center" vertical="center"/>
    </xf>
    <xf numFmtId="2" fontId="6" fillId="0" borderId="51" xfId="0" applyNumberFormat="1" applyFont="1" applyFill="1" applyBorder="1" applyAlignment="1">
      <alignment horizontal="center" vertical="center"/>
    </xf>
    <xf numFmtId="0" fontId="8" fillId="0" borderId="49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left" vertical="center"/>
    </xf>
    <xf numFmtId="0" fontId="5" fillId="0" borderId="7" xfId="4" applyFont="1" applyFill="1" applyBorder="1" applyAlignment="1">
      <alignment horizontal="left" vertical="center" wrapText="1"/>
    </xf>
    <xf numFmtId="0" fontId="7" fillId="0" borderId="4" xfId="4" applyFont="1" applyFill="1" applyBorder="1" applyAlignment="1">
      <alignment horizontal="left" vertical="center"/>
    </xf>
    <xf numFmtId="0" fontId="7" fillId="0" borderId="4" xfId="4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8" fillId="0" borderId="52" xfId="4" applyFont="1" applyFill="1" applyBorder="1" applyAlignment="1">
      <alignment horizontal="right" vertical="center" wrapText="1"/>
    </xf>
    <xf numFmtId="0" fontId="6" fillId="0" borderId="52" xfId="4" applyFont="1" applyFill="1" applyBorder="1" applyAlignment="1">
      <alignment vertical="center" wrapText="1"/>
    </xf>
    <xf numFmtId="0" fontId="7" fillId="0" borderId="53" xfId="4" applyFont="1" applyFill="1" applyBorder="1" applyAlignment="1">
      <alignment horizontal="left" vertical="center"/>
    </xf>
    <xf numFmtId="0" fontId="6" fillId="0" borderId="29" xfId="4" applyFont="1" applyFill="1" applyBorder="1" applyAlignment="1">
      <alignment horizontal="center" vertical="center"/>
    </xf>
    <xf numFmtId="0" fontId="6" fillId="0" borderId="45" xfId="4" applyFont="1" applyFill="1" applyBorder="1" applyAlignment="1">
      <alignment horizontal="center" vertical="center"/>
    </xf>
    <xf numFmtId="2" fontId="6" fillId="0" borderId="29" xfId="6" applyNumberFormat="1" applyFont="1" applyFill="1" applyBorder="1" applyAlignment="1">
      <alignment horizontal="center" vertical="center"/>
    </xf>
    <xf numFmtId="0" fontId="8" fillId="0" borderId="4" xfId="4" applyFont="1" applyFill="1" applyBorder="1" applyAlignment="1">
      <alignment vertical="center"/>
    </xf>
    <xf numFmtId="0" fontId="6" fillId="0" borderId="7" xfId="4" applyFont="1" applyFill="1" applyBorder="1" applyAlignment="1">
      <alignment horizontal="left" vertical="center" wrapText="1"/>
    </xf>
    <xf numFmtId="0" fontId="6" fillId="0" borderId="9" xfId="4" applyFont="1" applyFill="1" applyBorder="1" applyAlignment="1">
      <alignment horizontal="left" vertical="center" wrapText="1"/>
    </xf>
    <xf numFmtId="2" fontId="6" fillId="0" borderId="21" xfId="6" applyNumberFormat="1" applyFont="1" applyFill="1" applyBorder="1" applyAlignment="1">
      <alignment horizontal="center" vertical="center"/>
    </xf>
    <xf numFmtId="0" fontId="1" fillId="0" borderId="44" xfId="0" quotePrefix="1" applyFont="1" applyBorder="1" applyAlignment="1">
      <alignment horizontal="center" vertical="center" wrapText="1"/>
    </xf>
    <xf numFmtId="165" fontId="1" fillId="0" borderId="5" xfId="0" quotePrefix="1" applyNumberFormat="1" applyFont="1" applyBorder="1" applyAlignment="1">
      <alignment horizontal="center" vertical="center"/>
    </xf>
    <xf numFmtId="1" fontId="1" fillId="0" borderId="0" xfId="0" applyNumberFormat="1" applyFont="1"/>
    <xf numFmtId="0" fontId="5" fillId="0" borderId="36" xfId="4" applyFont="1" applyFill="1" applyBorder="1" applyAlignment="1">
      <alignment horizontal="left" vertical="center"/>
    </xf>
    <xf numFmtId="0" fontId="6" fillId="0" borderId="7" xfId="4" applyFont="1" applyFill="1" applyBorder="1" applyAlignment="1">
      <alignment horizontal="center" vertical="center"/>
    </xf>
    <xf numFmtId="164" fontId="1" fillId="0" borderId="23" xfId="2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5" fillId="2" borderId="16" xfId="0" applyNumberFormat="1" applyFont="1" applyFill="1" applyBorder="1" applyAlignment="1">
      <alignment horizontal="left" vertical="center" wrapText="1"/>
    </xf>
    <xf numFmtId="0" fontId="16" fillId="2" borderId="16" xfId="0" applyNumberFormat="1" applyFont="1" applyFill="1" applyBorder="1" applyAlignment="1">
      <alignment horizontal="left" vertical="center" wrapText="1"/>
    </xf>
    <xf numFmtId="0" fontId="16" fillId="2" borderId="16" xfId="0" applyNumberFormat="1" applyFont="1" applyFill="1" applyBorder="1" applyAlignment="1">
      <alignment vertical="center" wrapText="1"/>
    </xf>
    <xf numFmtId="0" fontId="15" fillId="0" borderId="16" xfId="0" applyNumberFormat="1" applyFont="1" applyFill="1" applyBorder="1" applyAlignment="1">
      <alignment horizontal="left" vertical="top" wrapText="1"/>
    </xf>
    <xf numFmtId="0" fontId="17" fillId="0" borderId="16" xfId="0" applyNumberFormat="1" applyFont="1" applyFill="1" applyBorder="1" applyAlignment="1">
      <alignment wrapText="1"/>
    </xf>
    <xf numFmtId="0" fontId="16" fillId="0" borderId="16" xfId="0" applyFont="1" applyBorder="1" applyAlignment="1">
      <alignment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top" wrapText="1"/>
    </xf>
    <xf numFmtId="0" fontId="15" fillId="0" borderId="7" xfId="0" applyNumberFormat="1" applyFont="1" applyFill="1" applyBorder="1" applyAlignment="1">
      <alignment horizontal="center" vertical="top" wrapText="1"/>
    </xf>
    <xf numFmtId="167" fontId="6" fillId="0" borderId="31" xfId="4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wrapText="1"/>
    </xf>
    <xf numFmtId="0" fontId="1" fillId="3" borderId="29" xfId="0" applyFont="1" applyFill="1" applyBorder="1" applyAlignment="1">
      <alignment wrapText="1"/>
    </xf>
    <xf numFmtId="167" fontId="6" fillId="2" borderId="7" xfId="4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167" fontId="6" fillId="0" borderId="36" xfId="4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7" fontId="6" fillId="0" borderId="54" xfId="4" applyNumberFormat="1" applyFont="1" applyFill="1" applyBorder="1" applyAlignment="1">
      <alignment horizontal="center" vertical="center"/>
    </xf>
    <xf numFmtId="164" fontId="1" fillId="0" borderId="21" xfId="2" applyNumberFormat="1" applyFont="1" applyBorder="1" applyAlignment="1">
      <alignment horizontal="center" vertical="center"/>
    </xf>
    <xf numFmtId="164" fontId="2" fillId="0" borderId="22" xfId="2" applyNumberFormat="1" applyFont="1" applyBorder="1" applyAlignment="1">
      <alignment horizontal="center" vertical="center"/>
    </xf>
    <xf numFmtId="0" fontId="8" fillId="0" borderId="9" xfId="4" applyFont="1" applyFill="1" applyBorder="1" applyAlignment="1">
      <alignment horizontal="right" vertical="center" wrapText="1"/>
    </xf>
    <xf numFmtId="165" fontId="1" fillId="0" borderId="5" xfId="0" quotePrefix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9" fontId="1" fillId="0" borderId="0" xfId="7" applyFont="1"/>
    <xf numFmtId="9" fontId="1" fillId="0" borderId="0" xfId="7" applyFont="1" applyFill="1" applyAlignment="1">
      <alignment vertical="center" wrapText="1"/>
    </xf>
    <xf numFmtId="9" fontId="1" fillId="0" borderId="0" xfId="7" applyFont="1" applyAlignment="1">
      <alignment horizontal="center"/>
    </xf>
    <xf numFmtId="167" fontId="6" fillId="0" borderId="4" xfId="4" applyNumberFormat="1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2" fontId="6" fillId="0" borderId="47" xfId="0" applyNumberFormat="1" applyFont="1" applyFill="1" applyBorder="1" applyAlignment="1">
      <alignment horizontal="center" vertical="center"/>
    </xf>
    <xf numFmtId="2" fontId="6" fillId="0" borderId="51" xfId="5" applyNumberFormat="1" applyFont="1" applyFill="1" applyBorder="1" applyAlignment="1">
      <alignment horizontal="center" vertical="center" wrapText="1"/>
    </xf>
    <xf numFmtId="164" fontId="1" fillId="0" borderId="55" xfId="2" applyNumberFormat="1" applyFont="1" applyBorder="1" applyAlignment="1">
      <alignment horizontal="center" vertical="center"/>
    </xf>
    <xf numFmtId="167" fontId="19" fillId="0" borderId="7" xfId="4" applyNumberFormat="1" applyFont="1" applyFill="1" applyBorder="1" applyAlignment="1">
      <alignment horizontal="center" vertical="center"/>
    </xf>
    <xf numFmtId="0" fontId="6" fillId="0" borderId="31" xfId="4" applyFont="1" applyFill="1" applyBorder="1" applyAlignment="1">
      <alignment horizontal="right" vertical="center" wrapText="1"/>
    </xf>
    <xf numFmtId="1" fontId="15" fillId="2" borderId="4" xfId="0" applyNumberFormat="1" applyFont="1" applyFill="1" applyBorder="1" applyAlignment="1">
      <alignment horizontal="center" vertical="center" wrapText="1"/>
    </xf>
    <xf numFmtId="1" fontId="15" fillId="2" borderId="7" xfId="0" applyNumberFormat="1" applyFont="1" applyFill="1" applyBorder="1" applyAlignment="1">
      <alignment horizontal="center" vertical="center" wrapText="1"/>
    </xf>
    <xf numFmtId="1" fontId="16" fillId="2" borderId="7" xfId="0" applyNumberFormat="1" applyFont="1" applyFill="1" applyBorder="1" applyAlignment="1">
      <alignment horizontal="center" vertical="center" wrapText="1"/>
    </xf>
    <xf numFmtId="1" fontId="16" fillId="2" borderId="7" xfId="0" applyNumberFormat="1" applyFont="1" applyFill="1" applyBorder="1" applyAlignment="1">
      <alignment horizontal="center" vertical="top" wrapText="1"/>
    </xf>
    <xf numFmtId="1" fontId="15" fillId="2" borderId="7" xfId="0" applyNumberFormat="1" applyFont="1" applyFill="1" applyBorder="1" applyAlignment="1">
      <alignment horizontal="center" vertical="top" wrapText="1"/>
    </xf>
    <xf numFmtId="1" fontId="16" fillId="0" borderId="7" xfId="0" applyNumberFormat="1" applyFont="1" applyFill="1" applyBorder="1" applyAlignment="1">
      <alignment horizontal="center" vertical="top" wrapText="1"/>
    </xf>
    <xf numFmtId="1" fontId="15" fillId="0" borderId="7" xfId="0" applyNumberFormat="1" applyFont="1" applyFill="1" applyBorder="1" applyAlignment="1">
      <alignment horizontal="center" vertical="top" wrapText="1"/>
    </xf>
    <xf numFmtId="1" fontId="18" fillId="0" borderId="7" xfId="0" applyNumberFormat="1" applyFont="1" applyFill="1" applyBorder="1" applyAlignment="1">
      <alignment horizontal="center"/>
    </xf>
    <xf numFmtId="0" fontId="3" fillId="0" borderId="56" xfId="0" applyFont="1" applyBorder="1" applyAlignment="1">
      <alignment horizontal="center" vertical="top" wrapText="1"/>
    </xf>
    <xf numFmtId="2" fontId="3" fillId="0" borderId="57" xfId="0" applyNumberFormat="1" applyFont="1" applyBorder="1" applyAlignment="1">
      <alignment horizontal="center" wrapText="1"/>
    </xf>
    <xf numFmtId="1" fontId="3" fillId="0" borderId="58" xfId="0" applyNumberFormat="1" applyFont="1" applyBorder="1" applyAlignment="1">
      <alignment horizontal="center" vertical="center" wrapText="1"/>
    </xf>
    <xf numFmtId="164" fontId="1" fillId="0" borderId="59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wrapText="1"/>
    </xf>
    <xf numFmtId="0" fontId="3" fillId="0" borderId="60" xfId="0" applyFont="1" applyBorder="1" applyAlignment="1">
      <alignment horizontal="center" wrapText="1"/>
    </xf>
    <xf numFmtId="164" fontId="2" fillId="0" borderId="59" xfId="0" applyNumberFormat="1" applyFont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3" fillId="0" borderId="6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justify" vertical="center"/>
    </xf>
    <xf numFmtId="49" fontId="11" fillId="0" borderId="7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/>
    </xf>
    <xf numFmtId="49" fontId="12" fillId="0" borderId="31" xfId="0" applyNumberFormat="1" applyFont="1" applyFill="1" applyBorder="1" applyAlignment="1">
      <alignment horizontal="left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164" fontId="2" fillId="0" borderId="63" xfId="2" applyNumberFormat="1" applyFont="1" applyBorder="1" applyAlignment="1">
      <alignment horizontal="center" vertical="center"/>
    </xf>
    <xf numFmtId="164" fontId="1" fillId="0" borderId="62" xfId="2" applyNumberFormat="1" applyFont="1" applyBorder="1" applyAlignment="1">
      <alignment horizontal="center" vertical="center"/>
    </xf>
    <xf numFmtId="165" fontId="1" fillId="0" borderId="37" xfId="0" quotePrefix="1" applyNumberFormat="1" applyFont="1" applyBorder="1" applyAlignment="1">
      <alignment vertical="center"/>
    </xf>
    <xf numFmtId="165" fontId="1" fillId="0" borderId="38" xfId="0" quotePrefix="1" applyNumberFormat="1" applyFont="1" applyBorder="1" applyAlignment="1">
      <alignment vertical="center"/>
    </xf>
    <xf numFmtId="165" fontId="1" fillId="0" borderId="64" xfId="0" quotePrefix="1" applyNumberFormat="1" applyFont="1" applyBorder="1" applyAlignment="1">
      <alignment vertical="center"/>
    </xf>
    <xf numFmtId="164" fontId="1" fillId="0" borderId="38" xfId="0" quotePrefix="1" applyNumberFormat="1" applyFont="1" applyBorder="1" applyAlignment="1">
      <alignment vertical="center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justify"/>
    </xf>
    <xf numFmtId="164" fontId="2" fillId="0" borderId="4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1" fillId="0" borderId="0" xfId="0" applyFont="1" applyFill="1" applyAlignment="1">
      <alignment horizontal="center" vertical="center" wrapText="1"/>
    </xf>
  </cellXfs>
  <cellStyles count="8">
    <cellStyle name="Normal" xfId="0" builtinId="0"/>
    <cellStyle name="Normal 2" xfId="2" xr:uid="{00000000-0005-0000-0000-000001000000}"/>
    <cellStyle name="Normal_1-2" xfId="4" xr:uid="{00000000-0005-0000-0000-000002000000}"/>
    <cellStyle name="Normal_tame" xfId="6" xr:uid="{00000000-0005-0000-0000-000003000000}"/>
    <cellStyle name="Percent" xfId="7" builtinId="5"/>
    <cellStyle name="Style 1" xfId="5" xr:uid="{00000000-0005-0000-0000-000005000000}"/>
    <cellStyle name="Обычный_33. OZOLNIEKU NOVADA DOME_OZO SKOLA_TELPU, GAITENU, KAPNU TELPU REMONTS_TAME_VADIMS_2011_02_25_melnraksts" xfId="1" xr:uid="{00000000-0005-0000-0000-000006000000}"/>
    <cellStyle name="Обычный_saulkrasti_tame" xfId="3" xr:uid="{00000000-0005-0000-0000-000007000000}"/>
  </cellStyles>
  <dxfs count="207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C31"/>
  <sheetViews>
    <sheetView workbookViewId="0">
      <selection activeCell="B36" sqref="B36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210" t="s">
        <v>1</v>
      </c>
      <c r="C4" s="210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211" t="s">
        <v>3</v>
      </c>
      <c r="C8" s="211"/>
    </row>
    <row r="11" spans="1:3" x14ac:dyDescent="0.2">
      <c r="B11" s="2" t="s">
        <v>4</v>
      </c>
    </row>
    <row r="12" spans="1:3" x14ac:dyDescent="0.2">
      <c r="B12" s="81" t="s">
        <v>52</v>
      </c>
    </row>
    <row r="13" spans="1:3" ht="22.5" x14ac:dyDescent="0.2">
      <c r="A13" s="4" t="s">
        <v>5</v>
      </c>
      <c r="B13" s="76" t="s">
        <v>55</v>
      </c>
      <c r="C13" s="76"/>
    </row>
    <row r="14" spans="1:3" x14ac:dyDescent="0.2">
      <c r="A14" s="4" t="s">
        <v>6</v>
      </c>
      <c r="B14" s="76" t="s">
        <v>56</v>
      </c>
      <c r="C14" s="76"/>
    </row>
    <row r="15" spans="1:3" x14ac:dyDescent="0.2">
      <c r="A15" s="4" t="s">
        <v>7</v>
      </c>
      <c r="B15" s="75" t="s">
        <v>57</v>
      </c>
      <c r="C15" s="75"/>
    </row>
    <row r="16" spans="1:3" x14ac:dyDescent="0.2">
      <c r="A16" s="4" t="s">
        <v>8</v>
      </c>
      <c r="B16" s="89"/>
      <c r="C16" s="74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x14ac:dyDescent="0.2">
      <c r="A19" s="79">
        <v>1</v>
      </c>
      <c r="B19" s="76" t="s">
        <v>56</v>
      </c>
      <c r="C19" s="8">
        <f>'Kops a'!E26</f>
        <v>0</v>
      </c>
    </row>
    <row r="20" spans="1:3" ht="12" thickBot="1" x14ac:dyDescent="0.25">
      <c r="A20" s="80"/>
      <c r="B20" s="50"/>
      <c r="C20" s="51"/>
    </row>
    <row r="21" spans="1:3" ht="12" thickBot="1" x14ac:dyDescent="0.25">
      <c r="A21" s="9"/>
      <c r="B21" s="10" t="s">
        <v>12</v>
      </c>
      <c r="C21" s="11">
        <f>SUM(C19:C20)</f>
        <v>0</v>
      </c>
    </row>
    <row r="22" spans="1:3" ht="12" thickBot="1" x14ac:dyDescent="0.25">
      <c r="B22" s="12"/>
      <c r="C22" s="13"/>
    </row>
    <row r="23" spans="1:3" ht="12" thickBot="1" x14ac:dyDescent="0.25">
      <c r="A23" s="212" t="s">
        <v>13</v>
      </c>
      <c r="B23" s="213"/>
      <c r="C23" s="14">
        <f>ROUND(C21*21%,2)</f>
        <v>0</v>
      </c>
    </row>
    <row r="26" spans="1:3" x14ac:dyDescent="0.2">
      <c r="A26" s="1" t="s">
        <v>14</v>
      </c>
      <c r="B26" s="214"/>
      <c r="C26" s="214"/>
    </row>
    <row r="27" spans="1:3" x14ac:dyDescent="0.2">
      <c r="B27" s="209" t="s">
        <v>15</v>
      </c>
      <c r="C27" s="209"/>
    </row>
    <row r="29" spans="1:3" x14ac:dyDescent="0.2">
      <c r="A29" s="1" t="s">
        <v>53</v>
      </c>
      <c r="B29" s="15"/>
      <c r="C29" s="15"/>
    </row>
    <row r="30" spans="1:3" x14ac:dyDescent="0.2">
      <c r="A30" s="15"/>
      <c r="B30" s="15"/>
      <c r="C30" s="15"/>
    </row>
    <row r="31" spans="1:3" x14ac:dyDescent="0.2">
      <c r="A31" s="1" t="s">
        <v>409</v>
      </c>
    </row>
  </sheetData>
  <mergeCells count="5">
    <mergeCell ref="B27:C27"/>
    <mergeCell ref="B4:C4"/>
    <mergeCell ref="B8:C8"/>
    <mergeCell ref="A23:B23"/>
    <mergeCell ref="B26:C26"/>
  </mergeCells>
  <conditionalFormatting sqref="C19 C21 C23">
    <cfRule type="cellIs" dxfId="206" priority="12" operator="equal">
      <formula>0</formula>
    </cfRule>
  </conditionalFormatting>
  <conditionalFormatting sqref="B13:B16">
    <cfRule type="cellIs" dxfId="205" priority="11" operator="equal">
      <formula>0</formula>
    </cfRule>
  </conditionalFormatting>
  <conditionalFormatting sqref="A19">
    <cfRule type="cellIs" dxfId="204" priority="5" operator="equal">
      <formula>0</formula>
    </cfRule>
  </conditionalFormatting>
  <conditionalFormatting sqref="A31">
    <cfRule type="containsText" dxfId="203" priority="4" operator="containsText" text="Tāme sastādīta 20__. gada __. _________">
      <formula>NOT(ISERROR(SEARCH("Tāme sastādīta 20__. gada __. _________",A31)))</formula>
    </cfRule>
  </conditionalFormatting>
  <conditionalFormatting sqref="B19">
    <cfRule type="cellIs" dxfId="202" priority="3" operator="equal">
      <formula>0</formula>
    </cfRule>
  </conditionalFormatting>
  <conditionalFormatting sqref="B26:C26">
    <cfRule type="cellIs" dxfId="201" priority="2" operator="equal">
      <formula>0</formula>
    </cfRule>
  </conditionalFormatting>
  <conditionalFormatting sqref="B29">
    <cfRule type="cellIs" dxfId="20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49"/>
  <sheetViews>
    <sheetView tabSelected="1" workbookViewId="0">
      <selection activeCell="D25" sqref="D25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211"/>
      <c r="H1" s="211"/>
      <c r="I1" s="211"/>
    </row>
    <row r="2" spans="1:9" x14ac:dyDescent="0.2">
      <c r="A2" s="217" t="s">
        <v>16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218" t="s">
        <v>17</v>
      </c>
      <c r="D4" s="218"/>
      <c r="E4" s="218"/>
      <c r="F4" s="218"/>
      <c r="G4" s="218"/>
      <c r="H4" s="218"/>
      <c r="I4" s="218"/>
    </row>
    <row r="5" spans="1:9" ht="11.25" customHeight="1" x14ac:dyDescent="0.2">
      <c r="A5" s="82"/>
      <c r="B5" s="82"/>
      <c r="C5" s="220" t="s">
        <v>52</v>
      </c>
      <c r="D5" s="220"/>
      <c r="E5" s="220"/>
      <c r="F5" s="220"/>
      <c r="G5" s="220"/>
      <c r="H5" s="220"/>
      <c r="I5" s="220"/>
    </row>
    <row r="6" spans="1:9" x14ac:dyDescent="0.2">
      <c r="A6" s="215" t="s">
        <v>18</v>
      </c>
      <c r="B6" s="215"/>
      <c r="C6" s="215"/>
      <c r="D6" s="219" t="str">
        <f>'Kopt a'!B13</f>
        <v>Daudzdzīvokļu dzīvojamās māja, kad.Nr.3260 003 0167 003</v>
      </c>
      <c r="E6" s="219"/>
      <c r="F6" s="219"/>
      <c r="G6" s="219"/>
      <c r="H6" s="219"/>
      <c r="I6" s="219"/>
    </row>
    <row r="7" spans="1:9" x14ac:dyDescent="0.2">
      <c r="A7" s="215" t="s">
        <v>6</v>
      </c>
      <c r="B7" s="215"/>
      <c r="C7" s="215"/>
      <c r="D7" s="216" t="str">
        <f>'Kopt a'!B14</f>
        <v>Vienkāršotās atjaunošanas apliecinājuma karte</v>
      </c>
      <c r="E7" s="216"/>
      <c r="F7" s="216"/>
      <c r="G7" s="216"/>
      <c r="H7" s="216"/>
      <c r="I7" s="216"/>
    </row>
    <row r="8" spans="1:9" x14ac:dyDescent="0.2">
      <c r="A8" s="225" t="s">
        <v>19</v>
      </c>
      <c r="B8" s="225"/>
      <c r="C8" s="225"/>
      <c r="D8" s="216" t="str">
        <f>'Kopt a'!B15</f>
        <v>Blaumaņa iela 20, Koknese</v>
      </c>
      <c r="E8" s="216"/>
      <c r="F8" s="216"/>
      <c r="G8" s="216"/>
      <c r="H8" s="216"/>
      <c r="I8" s="216"/>
    </row>
    <row r="9" spans="1:9" x14ac:dyDescent="0.2">
      <c r="A9" s="225" t="s">
        <v>20</v>
      </c>
      <c r="B9" s="225"/>
      <c r="C9" s="225"/>
      <c r="D9" s="216">
        <f>'Kopt a'!B16</f>
        <v>0</v>
      </c>
      <c r="E9" s="216"/>
      <c r="F9" s="216"/>
      <c r="G9" s="216"/>
      <c r="H9" s="216"/>
      <c r="I9" s="216"/>
    </row>
    <row r="10" spans="1:9" x14ac:dyDescent="0.2">
      <c r="C10" s="4" t="s">
        <v>21</v>
      </c>
      <c r="D10" s="226">
        <f>E26</f>
        <v>0</v>
      </c>
      <c r="E10" s="226"/>
      <c r="F10" s="78"/>
      <c r="G10" s="78"/>
      <c r="H10" s="78"/>
      <c r="I10" s="78"/>
    </row>
    <row r="11" spans="1:9" x14ac:dyDescent="0.2">
      <c r="C11" s="4" t="s">
        <v>22</v>
      </c>
      <c r="D11" s="226">
        <f>I22</f>
        <v>0</v>
      </c>
      <c r="E11" s="226"/>
      <c r="F11" s="78"/>
      <c r="G11" s="78"/>
      <c r="H11" s="78"/>
      <c r="I11" s="78"/>
    </row>
    <row r="12" spans="1:9" ht="12" thickBot="1" x14ac:dyDescent="0.25">
      <c r="F12" s="16"/>
      <c r="G12" s="16"/>
      <c r="H12" s="16"/>
      <c r="I12" s="16"/>
    </row>
    <row r="13" spans="1:9" x14ac:dyDescent="0.2">
      <c r="A13" s="229" t="s">
        <v>23</v>
      </c>
      <c r="B13" s="231" t="s">
        <v>24</v>
      </c>
      <c r="C13" s="233" t="s">
        <v>25</v>
      </c>
      <c r="D13" s="234"/>
      <c r="E13" s="227" t="s">
        <v>26</v>
      </c>
      <c r="F13" s="221" t="s">
        <v>27</v>
      </c>
      <c r="G13" s="222"/>
      <c r="H13" s="222"/>
      <c r="I13" s="223" t="s">
        <v>28</v>
      </c>
    </row>
    <row r="14" spans="1:9" ht="23.25" thickBot="1" x14ac:dyDescent="0.25">
      <c r="A14" s="230"/>
      <c r="B14" s="232"/>
      <c r="C14" s="235"/>
      <c r="D14" s="236"/>
      <c r="E14" s="228"/>
      <c r="F14" s="17" t="s">
        <v>29</v>
      </c>
      <c r="G14" s="18" t="s">
        <v>30</v>
      </c>
      <c r="H14" s="18" t="s">
        <v>31</v>
      </c>
      <c r="I14" s="224"/>
    </row>
    <row r="15" spans="1:9" x14ac:dyDescent="0.2">
      <c r="A15" s="72">
        <v>1</v>
      </c>
      <c r="B15" s="22" t="str">
        <f>IF(A15=0,0,CONCATENATE("Lt-",A15))</f>
        <v>Lt-1</v>
      </c>
      <c r="C15" s="237" t="str">
        <f>'1a'!C2:I2</f>
        <v>Fasādes siltināšana</v>
      </c>
      <c r="D15" s="238"/>
      <c r="E15" s="57">
        <f>'1a'!P81</f>
        <v>0</v>
      </c>
      <c r="F15" s="52">
        <f>'1a'!M81</f>
        <v>0</v>
      </c>
      <c r="G15" s="53">
        <f>'1a'!N81</f>
        <v>0</v>
      </c>
      <c r="H15" s="53">
        <f>'1a'!O81</f>
        <v>0</v>
      </c>
      <c r="I15" s="54">
        <f>'1a'!L81</f>
        <v>0</v>
      </c>
    </row>
    <row r="16" spans="1:9" x14ac:dyDescent="0.2">
      <c r="A16" s="73">
        <v>2</v>
      </c>
      <c r="B16" s="23" t="str">
        <f>IF(A16=0,0,CONCATENATE("Lt-",A16))</f>
        <v>Lt-2</v>
      </c>
      <c r="C16" s="239" t="str">
        <f>'2a'!C2:I2</f>
        <v>Cokols</v>
      </c>
      <c r="D16" s="240"/>
      <c r="E16" s="58">
        <f>'2a'!P62</f>
        <v>0</v>
      </c>
      <c r="F16" s="44">
        <f>'2a'!M62</f>
        <v>0</v>
      </c>
      <c r="G16" s="55">
        <f>'2a'!N62</f>
        <v>0</v>
      </c>
      <c r="H16" s="55">
        <f>'2a'!O62</f>
        <v>0</v>
      </c>
      <c r="I16" s="56">
        <f>'2a'!L62</f>
        <v>0</v>
      </c>
    </row>
    <row r="17" spans="1:9" x14ac:dyDescent="0.2">
      <c r="A17" s="73">
        <v>3</v>
      </c>
      <c r="B17" s="23" t="str">
        <f t="shared" ref="B17:B21" si="0">IF(A17=0,0,CONCATENATE("Lt-",A17))</f>
        <v>Lt-3</v>
      </c>
      <c r="C17" s="239" t="str">
        <f>'3a'!C2:I2</f>
        <v>Logi, durvis</v>
      </c>
      <c r="D17" s="240"/>
      <c r="E17" s="59">
        <f>'3a'!P28</f>
        <v>0</v>
      </c>
      <c r="F17" s="44">
        <f>'3a'!M28</f>
        <v>0</v>
      </c>
      <c r="G17" s="55">
        <f>'3a'!N28</f>
        <v>0</v>
      </c>
      <c r="H17" s="55">
        <f>'3a'!O28</f>
        <v>0</v>
      </c>
      <c r="I17" s="56">
        <f>'3a'!L28</f>
        <v>0</v>
      </c>
    </row>
    <row r="18" spans="1:9" ht="11.25" customHeight="1" x14ac:dyDescent="0.2">
      <c r="A18" s="73">
        <v>4</v>
      </c>
      <c r="B18" s="23" t="str">
        <f t="shared" si="0"/>
        <v>Lt-4</v>
      </c>
      <c r="C18" s="239" t="str">
        <f>'4a'!C2:I2</f>
        <v>Jumta izbūve</v>
      </c>
      <c r="D18" s="240"/>
      <c r="E18" s="59">
        <f>'4a'!P30</f>
        <v>0</v>
      </c>
      <c r="F18" s="44">
        <f>'4a'!M30</f>
        <v>0</v>
      </c>
      <c r="G18" s="55">
        <f>'4a'!N30</f>
        <v>0</v>
      </c>
      <c r="H18" s="55">
        <f>'4a'!O30</f>
        <v>0</v>
      </c>
      <c r="I18" s="56">
        <f>'4a'!L30</f>
        <v>0</v>
      </c>
    </row>
    <row r="19" spans="1:9" x14ac:dyDescent="0.2">
      <c r="A19" s="73">
        <v>5</v>
      </c>
      <c r="B19" s="23" t="str">
        <f t="shared" si="0"/>
        <v>Lt-5</v>
      </c>
      <c r="C19" s="239" t="str">
        <f>'5a'!C2:I2</f>
        <v>Ūdens, Kanalizācija</v>
      </c>
      <c r="D19" s="240"/>
      <c r="E19" s="59">
        <f>'5a'!P31</f>
        <v>0</v>
      </c>
      <c r="F19" s="44">
        <f>'5a'!M31</f>
        <v>0</v>
      </c>
      <c r="G19" s="55">
        <f>'5a'!N31</f>
        <v>0</v>
      </c>
      <c r="H19" s="55">
        <f>'5a'!O31</f>
        <v>0</v>
      </c>
      <c r="I19" s="56">
        <f>'5a'!L31</f>
        <v>0</v>
      </c>
    </row>
    <row r="20" spans="1:9" x14ac:dyDescent="0.2">
      <c r="A20" s="73">
        <v>6</v>
      </c>
      <c r="B20" s="23" t="s">
        <v>195</v>
      </c>
      <c r="C20" s="239" t="str">
        <f>'6a'!C2:I2</f>
        <v>Apkure</v>
      </c>
      <c r="D20" s="240"/>
      <c r="E20" s="59">
        <f>'6a'!P71</f>
        <v>0</v>
      </c>
      <c r="F20" s="44">
        <f>'6a'!M71</f>
        <v>0</v>
      </c>
      <c r="G20" s="55">
        <f>'6a'!N71</f>
        <v>0</v>
      </c>
      <c r="H20" s="55">
        <f>'6a'!O71</f>
        <v>0</v>
      </c>
      <c r="I20" s="56">
        <f>'6a'!L71</f>
        <v>0</v>
      </c>
    </row>
    <row r="21" spans="1:9" ht="12" thickBot="1" x14ac:dyDescent="0.25">
      <c r="A21" s="73">
        <v>7</v>
      </c>
      <c r="B21" s="23" t="str">
        <f t="shared" si="0"/>
        <v>Lt-7</v>
      </c>
      <c r="C21" s="239" t="str">
        <f>'7a'!C2:I2</f>
        <v>Būvlaukuma ierīkošana, uzturēšana</v>
      </c>
      <c r="D21" s="240"/>
      <c r="E21" s="59">
        <f>'7a'!P24</f>
        <v>0</v>
      </c>
      <c r="F21" s="44">
        <f>'7a'!M24</f>
        <v>0</v>
      </c>
      <c r="G21" s="55">
        <f>'7a'!N24</f>
        <v>0</v>
      </c>
      <c r="H21" s="55">
        <f>'7a'!O24</f>
        <v>0</v>
      </c>
      <c r="I21" s="56">
        <f>'7a'!L24</f>
        <v>0</v>
      </c>
    </row>
    <row r="22" spans="1:9" ht="12" thickBot="1" x14ac:dyDescent="0.25">
      <c r="A22" s="241" t="s">
        <v>32</v>
      </c>
      <c r="B22" s="242"/>
      <c r="C22" s="242"/>
      <c r="D22" s="242"/>
      <c r="E22" s="39">
        <f>SUM(E15:E21)</f>
        <v>0</v>
      </c>
      <c r="F22" s="38">
        <f>SUM(F15:F21)</f>
        <v>0</v>
      </c>
      <c r="G22" s="38">
        <f>SUM(G15:G21)</f>
        <v>0</v>
      </c>
      <c r="H22" s="38">
        <f>SUM(H15:H21)</f>
        <v>0</v>
      </c>
      <c r="I22" s="39">
        <f>SUM(I15:I21)</f>
        <v>0</v>
      </c>
    </row>
    <row r="23" spans="1:9" x14ac:dyDescent="0.2">
      <c r="A23" s="243" t="s">
        <v>33</v>
      </c>
      <c r="B23" s="244"/>
      <c r="C23" s="245"/>
      <c r="D23" s="69"/>
      <c r="E23" s="40">
        <f>ROUND(E22*$D23,2)</f>
        <v>0</v>
      </c>
      <c r="F23" s="41"/>
      <c r="G23" s="41"/>
      <c r="H23" s="41"/>
      <c r="I23" s="41"/>
    </row>
    <row r="24" spans="1:9" x14ac:dyDescent="0.2">
      <c r="A24" s="246" t="s">
        <v>34</v>
      </c>
      <c r="B24" s="247"/>
      <c r="C24" s="248"/>
      <c r="D24" s="70"/>
      <c r="E24" s="42">
        <f>ROUND(E23*$D24,2)</f>
        <v>0</v>
      </c>
      <c r="F24" s="41"/>
      <c r="G24" s="41"/>
      <c r="H24" s="41"/>
      <c r="I24" s="41"/>
    </row>
    <row r="25" spans="1:9" x14ac:dyDescent="0.2">
      <c r="A25" s="249" t="s">
        <v>35</v>
      </c>
      <c r="B25" s="250"/>
      <c r="C25" s="251"/>
      <c r="D25" s="71"/>
      <c r="E25" s="42">
        <f>ROUND(E22*$D25,2)</f>
        <v>0</v>
      </c>
      <c r="F25" s="41"/>
      <c r="G25" s="41"/>
      <c r="H25" s="41"/>
      <c r="I25" s="41"/>
    </row>
    <row r="26" spans="1:9" ht="12" thickBot="1" x14ac:dyDescent="0.25">
      <c r="A26" s="252" t="s">
        <v>36</v>
      </c>
      <c r="B26" s="253"/>
      <c r="C26" s="254"/>
      <c r="D26" s="20"/>
      <c r="E26" s="43">
        <f>SUM(E22:E25)-E24</f>
        <v>0</v>
      </c>
      <c r="F26" s="41"/>
      <c r="G26" s="41"/>
      <c r="H26" s="41"/>
      <c r="I26" s="41"/>
    </row>
    <row r="27" spans="1:9" x14ac:dyDescent="0.2">
      <c r="G27" s="19"/>
    </row>
    <row r="28" spans="1:9" x14ac:dyDescent="0.2">
      <c r="C28" s="15"/>
      <c r="D28" s="15"/>
      <c r="E28" s="15"/>
      <c r="F28" s="21"/>
      <c r="G28" s="21"/>
      <c r="H28" s="21"/>
      <c r="I28" s="21"/>
    </row>
    <row r="31" spans="1:9" x14ac:dyDescent="0.2">
      <c r="A31" s="1" t="s">
        <v>14</v>
      </c>
      <c r="B31" s="15"/>
      <c r="C31" s="214"/>
      <c r="D31" s="214"/>
      <c r="E31" s="214"/>
      <c r="F31" s="214"/>
      <c r="G31" s="214"/>
      <c r="H31" s="214"/>
    </row>
    <row r="32" spans="1:9" x14ac:dyDescent="0.2">
      <c r="A32" s="15"/>
      <c r="B32" s="15"/>
      <c r="C32" s="209" t="s">
        <v>15</v>
      </c>
      <c r="D32" s="209"/>
      <c r="E32" s="209"/>
      <c r="F32" s="209"/>
      <c r="G32" s="209"/>
      <c r="H32" s="209"/>
    </row>
    <row r="33" spans="1:8" x14ac:dyDescent="0.2">
      <c r="A33" s="15"/>
      <c r="B33" s="15"/>
      <c r="C33" s="15"/>
      <c r="D33" s="15"/>
      <c r="E33" s="15"/>
      <c r="F33" s="15"/>
      <c r="G33" s="15"/>
      <c r="H33" s="15"/>
    </row>
    <row r="34" spans="1:8" x14ac:dyDescent="0.2">
      <c r="A34" s="83" t="str">
        <f>'Kopt a'!A31</f>
        <v>Tāme sastādīta (datums)</v>
      </c>
      <c r="B34" s="84"/>
      <c r="C34" s="84"/>
      <c r="D34" s="84"/>
      <c r="F34" s="15"/>
      <c r="G34" s="15"/>
      <c r="H34" s="15"/>
    </row>
    <row r="35" spans="1:8" x14ac:dyDescent="0.2">
      <c r="A35" s="15"/>
      <c r="B35" s="15"/>
      <c r="C35" s="15"/>
      <c r="D35" s="15"/>
      <c r="E35" s="15"/>
      <c r="F35" s="15"/>
      <c r="G35" s="15"/>
      <c r="H35" s="15"/>
    </row>
    <row r="36" spans="1:8" x14ac:dyDescent="0.2">
      <c r="A36" s="1" t="s">
        <v>37</v>
      </c>
      <c r="B36" s="15"/>
      <c r="C36" s="214"/>
      <c r="D36" s="214"/>
      <c r="E36" s="214"/>
      <c r="F36" s="214"/>
      <c r="G36" s="214"/>
      <c r="H36" s="214"/>
    </row>
    <row r="37" spans="1:8" x14ac:dyDescent="0.2">
      <c r="A37" s="15"/>
      <c r="B37" s="15"/>
      <c r="C37" s="209" t="s">
        <v>15</v>
      </c>
      <c r="D37" s="209"/>
      <c r="E37" s="209"/>
      <c r="F37" s="209"/>
      <c r="G37" s="209"/>
      <c r="H37" s="209"/>
    </row>
    <row r="38" spans="1:8" x14ac:dyDescent="0.2">
      <c r="A38" s="15"/>
      <c r="B38" s="15"/>
      <c r="C38" s="15"/>
      <c r="D38" s="15"/>
      <c r="E38" s="15"/>
      <c r="F38" s="15"/>
      <c r="G38" s="15"/>
      <c r="H38" s="15"/>
    </row>
    <row r="39" spans="1:8" x14ac:dyDescent="0.2">
      <c r="A39" s="83" t="s">
        <v>53</v>
      </c>
      <c r="B39" s="84"/>
      <c r="C39" s="129"/>
      <c r="D39" s="84"/>
      <c r="F39" s="15"/>
      <c r="G39" s="15"/>
      <c r="H39" s="15"/>
    </row>
    <row r="49" spans="5:9" x14ac:dyDescent="0.2">
      <c r="E49" s="19"/>
      <c r="F49" s="19"/>
      <c r="G49" s="19"/>
      <c r="H49" s="19"/>
      <c r="I49" s="19"/>
    </row>
  </sheetData>
  <mergeCells count="36">
    <mergeCell ref="C31:H31"/>
    <mergeCell ref="C32:H32"/>
    <mergeCell ref="C36:H36"/>
    <mergeCell ref="C37:H37"/>
    <mergeCell ref="A22:D22"/>
    <mergeCell ref="A23:C23"/>
    <mergeCell ref="A24:C24"/>
    <mergeCell ref="A25:C25"/>
    <mergeCell ref="A26:C26"/>
    <mergeCell ref="C15:D15"/>
    <mergeCell ref="C16:D16"/>
    <mergeCell ref="C17:D17"/>
    <mergeCell ref="C18:D18"/>
    <mergeCell ref="C21:D21"/>
    <mergeCell ref="C20:D20"/>
    <mergeCell ref="C19:D19"/>
    <mergeCell ref="F13:H13"/>
    <mergeCell ref="I13:I14"/>
    <mergeCell ref="A8:C8"/>
    <mergeCell ref="D8:I8"/>
    <mergeCell ref="A9:C9"/>
    <mergeCell ref="D9:I9"/>
    <mergeCell ref="D10:E10"/>
    <mergeCell ref="D11:E11"/>
    <mergeCell ref="E13:E14"/>
    <mergeCell ref="A13:A14"/>
    <mergeCell ref="B13:B14"/>
    <mergeCell ref="C13:D14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E22:I22">
    <cfRule type="cellIs" dxfId="199" priority="21" operator="equal">
      <formula>0</formula>
    </cfRule>
  </conditionalFormatting>
  <conditionalFormatting sqref="D10:E11">
    <cfRule type="cellIs" dxfId="198" priority="20" operator="equal">
      <formula>0</formula>
    </cfRule>
  </conditionalFormatting>
  <conditionalFormatting sqref="E15 C15:D21 E23:E26 I15:I21">
    <cfRule type="cellIs" dxfId="197" priority="18" operator="equal">
      <formula>0</formula>
    </cfRule>
  </conditionalFormatting>
  <conditionalFormatting sqref="D23:D25">
    <cfRule type="cellIs" dxfId="196" priority="16" operator="equal">
      <formula>0</formula>
    </cfRule>
  </conditionalFormatting>
  <conditionalFormatting sqref="C36:H36">
    <cfRule type="cellIs" dxfId="195" priority="13" operator="equal">
      <formula>0</formula>
    </cfRule>
  </conditionalFormatting>
  <conditionalFormatting sqref="E15:E21">
    <cfRule type="cellIs" dxfId="194" priority="10" operator="equal">
      <formula>0</formula>
    </cfRule>
  </conditionalFormatting>
  <conditionalFormatting sqref="F15:I21">
    <cfRule type="cellIs" dxfId="193" priority="9" operator="equal">
      <formula>0</formula>
    </cfRule>
  </conditionalFormatting>
  <conditionalFormatting sqref="D6:I9">
    <cfRule type="cellIs" dxfId="192" priority="8" operator="equal">
      <formula>0</formula>
    </cfRule>
  </conditionalFormatting>
  <conditionalFormatting sqref="B15:B21">
    <cfRule type="cellIs" dxfId="191" priority="5" operator="equal">
      <formula>0</formula>
    </cfRule>
  </conditionalFormatting>
  <conditionalFormatting sqref="A15:A21">
    <cfRule type="cellIs" dxfId="190" priority="3" operator="equal">
      <formula>0</formula>
    </cfRule>
  </conditionalFormatting>
  <conditionalFormatting sqref="C39">
    <cfRule type="cellIs" dxfId="189" priority="1" operator="equal">
      <formula>0</formula>
    </cfRule>
  </conditionalFormatting>
  <conditionalFormatting sqref="C31:H31">
    <cfRule type="cellIs" dxfId="188" priority="2" operator="equal">
      <formula>0</formula>
    </cfRule>
  </conditionalFormatting>
  <pageMargins left="0.7" right="0.7" top="0.75" bottom="0.75" header="0.3" footer="0.3"/>
  <pageSetup paperSize="9" scale="9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12AB918F-DA10-40D3-98FE-0DAD77BA765F}">
            <xm:f>NOT(ISERROR(SEARCH("Tāme sastādīta ____. gada ___. ______________",A34)))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A34</xm:sqref>
        </x14:conditionalFormatting>
        <x14:conditionalFormatting xmlns:xm="http://schemas.microsoft.com/office/excel/2006/main">
          <x14:cfRule type="containsText" priority="11" operator="containsText" id="{B0E18B02-73ED-406C-A15F-5DAFFA939ECE}">
            <xm:f>NOT(ISERROR(SEARCH("Sertifikāta Nr. _________________________________",A39)))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X91"/>
  <sheetViews>
    <sheetView topLeftCell="A2" workbookViewId="0">
      <selection activeCell="M20" sqref="M20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21" x14ac:dyDescent="0.2">
      <c r="A1" s="21"/>
      <c r="B1" s="21"/>
      <c r="C1" s="25" t="s">
        <v>38</v>
      </c>
      <c r="D1" s="49">
        <v>1</v>
      </c>
      <c r="E1" s="21"/>
      <c r="F1" s="21"/>
      <c r="G1" s="21"/>
      <c r="H1" s="21"/>
      <c r="I1" s="21"/>
      <c r="J1" s="21"/>
      <c r="N1" s="24"/>
      <c r="O1" s="25"/>
      <c r="P1" s="26"/>
    </row>
    <row r="2" spans="1:21" x14ac:dyDescent="0.2">
      <c r="A2" s="27"/>
      <c r="B2" s="27"/>
      <c r="C2" s="255" t="s">
        <v>58</v>
      </c>
      <c r="D2" s="255"/>
      <c r="E2" s="255"/>
      <c r="F2" s="255"/>
      <c r="G2" s="255"/>
      <c r="H2" s="255"/>
      <c r="I2" s="255"/>
      <c r="J2" s="27"/>
    </row>
    <row r="3" spans="1:21" x14ac:dyDescent="0.2">
      <c r="A3" s="28"/>
      <c r="B3" s="28"/>
      <c r="C3" s="218" t="s">
        <v>17</v>
      </c>
      <c r="D3" s="218"/>
      <c r="E3" s="218"/>
      <c r="F3" s="218"/>
      <c r="G3" s="218"/>
      <c r="H3" s="218"/>
      <c r="I3" s="218"/>
      <c r="J3" s="28"/>
    </row>
    <row r="4" spans="1:21" x14ac:dyDescent="0.2">
      <c r="A4" s="28"/>
      <c r="B4" s="28"/>
      <c r="C4" s="256" t="s">
        <v>52</v>
      </c>
      <c r="D4" s="256"/>
      <c r="E4" s="256"/>
      <c r="F4" s="256"/>
      <c r="G4" s="256"/>
      <c r="H4" s="256"/>
      <c r="I4" s="256"/>
      <c r="J4" s="28"/>
    </row>
    <row r="5" spans="1:21" ht="11.25" customHeight="1" x14ac:dyDescent="0.2">
      <c r="A5" s="21"/>
      <c r="B5" s="21"/>
      <c r="C5" s="25" t="s">
        <v>5</v>
      </c>
      <c r="D5" s="269" t="str">
        <f>'Kops a'!D6</f>
        <v>Daudzdzīvokļu dzīvojamās māja, kad.Nr.3260 003 0167 003</v>
      </c>
      <c r="E5" s="269"/>
      <c r="F5" s="269"/>
      <c r="G5" s="269"/>
      <c r="H5" s="269"/>
      <c r="I5" s="269"/>
      <c r="J5" s="269"/>
      <c r="K5" s="269"/>
      <c r="L5" s="269"/>
      <c r="M5" s="15"/>
      <c r="N5" s="15"/>
      <c r="O5" s="15"/>
      <c r="P5" s="15"/>
    </row>
    <row r="6" spans="1:21" x14ac:dyDescent="0.2">
      <c r="A6" s="21"/>
      <c r="B6" s="21"/>
      <c r="C6" s="25" t="s">
        <v>6</v>
      </c>
      <c r="D6" s="269" t="str">
        <f>'Kops a'!D7</f>
        <v>Vienkāršotās atjaunošanas apliecinājuma karte</v>
      </c>
      <c r="E6" s="269"/>
      <c r="F6" s="269"/>
      <c r="G6" s="269"/>
      <c r="H6" s="269"/>
      <c r="I6" s="269"/>
      <c r="J6" s="269"/>
      <c r="K6" s="269"/>
      <c r="L6" s="269"/>
      <c r="M6" s="15"/>
      <c r="N6" s="15"/>
      <c r="O6" s="15"/>
      <c r="P6" s="15"/>
    </row>
    <row r="7" spans="1:21" x14ac:dyDescent="0.2">
      <c r="A7" s="21"/>
      <c r="B7" s="21"/>
      <c r="C7" s="25" t="s">
        <v>7</v>
      </c>
      <c r="D7" s="269" t="str">
        <f>'Kops a'!D8</f>
        <v>Blaumaņa iela 20, Koknese</v>
      </c>
      <c r="E7" s="269"/>
      <c r="F7" s="269"/>
      <c r="G7" s="269"/>
      <c r="H7" s="269"/>
      <c r="I7" s="269"/>
      <c r="J7" s="269"/>
      <c r="K7" s="269"/>
      <c r="L7" s="269"/>
      <c r="M7" s="15"/>
      <c r="N7" s="15"/>
      <c r="O7" s="15"/>
      <c r="P7" s="15"/>
    </row>
    <row r="8" spans="1:21" x14ac:dyDescent="0.2">
      <c r="A8" s="21"/>
      <c r="B8" s="21"/>
      <c r="C8" s="4" t="s">
        <v>20</v>
      </c>
      <c r="D8" s="269">
        <f>'Kops a'!D9</f>
        <v>0</v>
      </c>
      <c r="E8" s="269"/>
      <c r="F8" s="269"/>
      <c r="G8" s="269"/>
      <c r="H8" s="269"/>
      <c r="I8" s="269"/>
      <c r="J8" s="269"/>
      <c r="K8" s="269"/>
      <c r="L8" s="269"/>
      <c r="M8" s="15"/>
      <c r="N8" s="15"/>
      <c r="O8" s="15"/>
      <c r="P8" s="15"/>
    </row>
    <row r="9" spans="1:21" ht="11.25" customHeight="1" x14ac:dyDescent="0.2">
      <c r="A9" s="257"/>
      <c r="B9" s="257"/>
      <c r="C9" s="257"/>
      <c r="D9" s="257"/>
      <c r="E9" s="257"/>
      <c r="F9" s="257"/>
      <c r="G9" s="29"/>
      <c r="H9" s="29"/>
      <c r="I9" s="29"/>
      <c r="J9" s="261" t="s">
        <v>39</v>
      </c>
      <c r="K9" s="261"/>
      <c r="L9" s="261"/>
      <c r="M9" s="261"/>
      <c r="N9" s="268">
        <f>P81</f>
        <v>0</v>
      </c>
      <c r="O9" s="268"/>
      <c r="P9" s="29"/>
    </row>
    <row r="10" spans="1:21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7"/>
      <c r="P10" s="85" t="str">
        <f>A86</f>
        <v>Tāme sastādīta (datums)</v>
      </c>
    </row>
    <row r="11" spans="1:21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21" x14ac:dyDescent="0.2">
      <c r="A12" s="229" t="s">
        <v>23</v>
      </c>
      <c r="B12" s="263" t="s">
        <v>40</v>
      </c>
      <c r="C12" s="259" t="s">
        <v>41</v>
      </c>
      <c r="D12" s="266" t="s">
        <v>42</v>
      </c>
      <c r="E12" s="270" t="s">
        <v>43</v>
      </c>
      <c r="F12" s="258" t="s">
        <v>44</v>
      </c>
      <c r="G12" s="259"/>
      <c r="H12" s="259"/>
      <c r="I12" s="259"/>
      <c r="J12" s="259"/>
      <c r="K12" s="260"/>
      <c r="L12" s="258" t="s">
        <v>45</v>
      </c>
      <c r="M12" s="259"/>
      <c r="N12" s="259"/>
      <c r="O12" s="259"/>
      <c r="P12" s="260"/>
    </row>
    <row r="13" spans="1:21" ht="126.75" customHeight="1" thickBot="1" x14ac:dyDescent="0.25">
      <c r="A13" s="262"/>
      <c r="B13" s="264"/>
      <c r="C13" s="265"/>
      <c r="D13" s="267"/>
      <c r="E13" s="271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60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60" t="s">
        <v>51</v>
      </c>
    </row>
    <row r="14" spans="1:21" ht="12.75" x14ac:dyDescent="0.2">
      <c r="A14" s="61">
        <v>1</v>
      </c>
      <c r="B14" s="165"/>
      <c r="C14" s="90" t="s">
        <v>59</v>
      </c>
      <c r="D14" s="164" t="s">
        <v>79</v>
      </c>
      <c r="E14" s="164">
        <v>1819.59</v>
      </c>
      <c r="F14" s="167"/>
      <c r="G14" s="97"/>
      <c r="H14" s="63">
        <f>ROUND(F14*G14,2)</f>
        <v>0</v>
      </c>
      <c r="I14" s="101"/>
      <c r="J14" s="102"/>
      <c r="K14" s="64">
        <f>SUM(H14:J14)</f>
        <v>0</v>
      </c>
      <c r="L14" s="65">
        <f>ROUND(E14*F14,2)</f>
        <v>0</v>
      </c>
      <c r="M14" s="63">
        <f>ROUND(H14*E14,2)</f>
        <v>0</v>
      </c>
      <c r="N14" s="63">
        <f>ROUND(I14*E14,2)</f>
        <v>0</v>
      </c>
      <c r="O14" s="63">
        <f>ROUND(J14*E14,2)</f>
        <v>0</v>
      </c>
      <c r="P14" s="64">
        <f>SUM(M14:O14)</f>
        <v>0</v>
      </c>
      <c r="R14" s="161"/>
    </row>
    <row r="15" spans="1:21" ht="12.75" x14ac:dyDescent="0.2">
      <c r="A15" s="128" t="s">
        <v>177</v>
      </c>
      <c r="B15" s="166"/>
      <c r="C15" s="91" t="s">
        <v>60</v>
      </c>
      <c r="D15" s="107" t="s">
        <v>79</v>
      </c>
      <c r="E15" s="150">
        <v>2001.93</v>
      </c>
      <c r="F15" s="108"/>
      <c r="G15" s="99"/>
      <c r="H15" s="45">
        <f t="shared" ref="H15:H79" si="0">ROUND(F15*G15,2)</f>
        <v>0</v>
      </c>
      <c r="I15" s="103"/>
      <c r="J15" s="104"/>
      <c r="K15" s="46">
        <f t="shared" ref="K15:K79" si="1">SUM(H15:J15)</f>
        <v>0</v>
      </c>
      <c r="L15" s="47">
        <f t="shared" ref="L15:L79" si="2">ROUND(E15*F15,2)</f>
        <v>0</v>
      </c>
      <c r="M15" s="45">
        <f t="shared" ref="M15:M79" si="3">ROUND(H15*E15,2)</f>
        <v>0</v>
      </c>
      <c r="N15" s="45">
        <f t="shared" ref="N15:N79" si="4">ROUND(I15*E15,2)</f>
        <v>0</v>
      </c>
      <c r="O15" s="45">
        <f t="shared" ref="O15:O79" si="5">ROUND(J15*E15,2)</f>
        <v>0</v>
      </c>
      <c r="P15" s="46">
        <f t="shared" ref="P15:P79" si="6">SUM(M15:O15)</f>
        <v>0</v>
      </c>
      <c r="R15" s="161"/>
      <c r="S15" s="151"/>
      <c r="T15" s="151"/>
      <c r="U15" s="151"/>
    </row>
    <row r="16" spans="1:21" ht="25.5" x14ac:dyDescent="0.2">
      <c r="A16" s="128" t="s">
        <v>178</v>
      </c>
      <c r="B16" s="166"/>
      <c r="C16" s="91" t="s">
        <v>61</v>
      </c>
      <c r="D16" s="107" t="s">
        <v>79</v>
      </c>
      <c r="E16" s="107">
        <f>E14</f>
        <v>1819.59</v>
      </c>
      <c r="F16" s="108"/>
      <c r="G16" s="99"/>
      <c r="H16" s="45">
        <f t="shared" si="0"/>
        <v>0</v>
      </c>
      <c r="I16" s="103"/>
      <c r="J16" s="104"/>
      <c r="K16" s="46">
        <f t="shared" si="1"/>
        <v>0</v>
      </c>
      <c r="L16" s="47">
        <f t="shared" si="2"/>
        <v>0</v>
      </c>
      <c r="M16" s="45">
        <f t="shared" si="3"/>
        <v>0</v>
      </c>
      <c r="N16" s="45">
        <f t="shared" si="4"/>
        <v>0</v>
      </c>
      <c r="O16" s="45">
        <f t="shared" si="5"/>
        <v>0</v>
      </c>
      <c r="P16" s="46">
        <f t="shared" si="6"/>
        <v>0</v>
      </c>
    </row>
    <row r="17" spans="1:16" ht="38.25" x14ac:dyDescent="0.2">
      <c r="A17" s="128" t="s">
        <v>179</v>
      </c>
      <c r="B17" s="166"/>
      <c r="C17" s="91" t="s">
        <v>62</v>
      </c>
      <c r="D17" s="107" t="s">
        <v>80</v>
      </c>
      <c r="E17" s="150">
        <v>8</v>
      </c>
      <c r="F17" s="108"/>
      <c r="G17" s="99"/>
      <c r="H17" s="45">
        <f t="shared" si="0"/>
        <v>0</v>
      </c>
      <c r="I17" s="103"/>
      <c r="J17" s="104"/>
      <c r="K17" s="46">
        <f t="shared" si="1"/>
        <v>0</v>
      </c>
      <c r="L17" s="47">
        <f t="shared" si="2"/>
        <v>0</v>
      </c>
      <c r="M17" s="45">
        <f t="shared" si="3"/>
        <v>0</v>
      </c>
      <c r="N17" s="45">
        <f t="shared" si="4"/>
        <v>0</v>
      </c>
      <c r="O17" s="45">
        <f t="shared" si="5"/>
        <v>0</v>
      </c>
      <c r="P17" s="46">
        <f t="shared" si="6"/>
        <v>0</v>
      </c>
    </row>
    <row r="18" spans="1:16" ht="25.5" x14ac:dyDescent="0.2">
      <c r="A18" s="128" t="s">
        <v>180</v>
      </c>
      <c r="B18" s="166"/>
      <c r="C18" s="91" t="s">
        <v>63</v>
      </c>
      <c r="D18" s="107" t="s">
        <v>80</v>
      </c>
      <c r="E18" s="150">
        <v>4</v>
      </c>
      <c r="F18" s="108"/>
      <c r="G18" s="99"/>
      <c r="H18" s="45">
        <f t="shared" si="0"/>
        <v>0</v>
      </c>
      <c r="I18" s="103"/>
      <c r="J18" s="104"/>
      <c r="K18" s="46">
        <f t="shared" si="1"/>
        <v>0</v>
      </c>
      <c r="L18" s="47">
        <f t="shared" si="2"/>
        <v>0</v>
      </c>
      <c r="M18" s="45">
        <f t="shared" si="3"/>
        <v>0</v>
      </c>
      <c r="N18" s="45">
        <f t="shared" si="4"/>
        <v>0</v>
      </c>
      <c r="O18" s="45">
        <f t="shared" si="5"/>
        <v>0</v>
      </c>
      <c r="P18" s="46">
        <f t="shared" si="6"/>
        <v>0</v>
      </c>
    </row>
    <row r="19" spans="1:16" ht="25.5" x14ac:dyDescent="0.2">
      <c r="A19" s="128" t="s">
        <v>181</v>
      </c>
      <c r="B19" s="166"/>
      <c r="C19" s="91" t="s">
        <v>334</v>
      </c>
      <c r="D19" s="107" t="s">
        <v>81</v>
      </c>
      <c r="E19" s="107">
        <v>267.10000000000002</v>
      </c>
      <c r="F19" s="108"/>
      <c r="G19" s="99"/>
      <c r="H19" s="45">
        <f t="shared" si="0"/>
        <v>0</v>
      </c>
      <c r="I19" s="103"/>
      <c r="J19" s="104"/>
      <c r="K19" s="46">
        <f t="shared" si="1"/>
        <v>0</v>
      </c>
      <c r="L19" s="47">
        <f t="shared" si="2"/>
        <v>0</v>
      </c>
      <c r="M19" s="45">
        <f t="shared" si="3"/>
        <v>0</v>
      </c>
      <c r="N19" s="45">
        <f t="shared" si="4"/>
        <v>0</v>
      </c>
      <c r="O19" s="45">
        <f t="shared" si="5"/>
        <v>0</v>
      </c>
      <c r="P19" s="46">
        <f t="shared" si="6"/>
        <v>0</v>
      </c>
    </row>
    <row r="20" spans="1:16" ht="25.5" x14ac:dyDescent="0.2">
      <c r="A20" s="128" t="s">
        <v>182</v>
      </c>
      <c r="B20" s="166"/>
      <c r="C20" s="91" t="s">
        <v>335</v>
      </c>
      <c r="D20" s="107" t="s">
        <v>79</v>
      </c>
      <c r="E20" s="107">
        <v>545.88</v>
      </c>
      <c r="F20" s="108"/>
      <c r="G20" s="99"/>
      <c r="H20" s="45">
        <f t="shared" si="0"/>
        <v>0</v>
      </c>
      <c r="I20" s="103"/>
      <c r="J20" s="104"/>
      <c r="K20" s="46">
        <f t="shared" si="1"/>
        <v>0</v>
      </c>
      <c r="L20" s="47">
        <f t="shared" si="2"/>
        <v>0</v>
      </c>
      <c r="M20" s="45">
        <f t="shared" si="3"/>
        <v>0</v>
      </c>
      <c r="N20" s="45">
        <f t="shared" si="4"/>
        <v>0</v>
      </c>
      <c r="O20" s="45">
        <f t="shared" si="5"/>
        <v>0</v>
      </c>
      <c r="P20" s="46">
        <f t="shared" si="6"/>
        <v>0</v>
      </c>
    </row>
    <row r="21" spans="1:16" ht="25.5" x14ac:dyDescent="0.2">
      <c r="A21" s="128" t="s">
        <v>183</v>
      </c>
      <c r="B21" s="166"/>
      <c r="C21" s="91" t="s">
        <v>336</v>
      </c>
      <c r="D21" s="107" t="s">
        <v>81</v>
      </c>
      <c r="E21" s="107">
        <v>68.23</v>
      </c>
      <c r="F21" s="108"/>
      <c r="G21" s="99"/>
      <c r="H21" s="45">
        <f t="shared" si="0"/>
        <v>0</v>
      </c>
      <c r="I21" s="103"/>
      <c r="J21" s="104"/>
      <c r="K21" s="46">
        <f t="shared" si="1"/>
        <v>0</v>
      </c>
      <c r="L21" s="47">
        <f t="shared" si="2"/>
        <v>0</v>
      </c>
      <c r="M21" s="45">
        <f t="shared" si="3"/>
        <v>0</v>
      </c>
      <c r="N21" s="45">
        <f t="shared" si="4"/>
        <v>0</v>
      </c>
      <c r="O21" s="45">
        <f t="shared" si="5"/>
        <v>0</v>
      </c>
      <c r="P21" s="46">
        <f t="shared" si="6"/>
        <v>0</v>
      </c>
    </row>
    <row r="22" spans="1:16" ht="25.5" x14ac:dyDescent="0.2">
      <c r="A22" s="128" t="s">
        <v>184</v>
      </c>
      <c r="B22" s="166"/>
      <c r="C22" s="91" t="s">
        <v>371</v>
      </c>
      <c r="D22" s="107" t="s">
        <v>225</v>
      </c>
      <c r="E22" s="107">
        <v>12</v>
      </c>
      <c r="F22" s="108"/>
      <c r="G22" s="99"/>
      <c r="H22" s="45">
        <f t="shared" si="0"/>
        <v>0</v>
      </c>
      <c r="I22" s="103"/>
      <c r="J22" s="104"/>
      <c r="K22" s="46">
        <f t="shared" si="1"/>
        <v>0</v>
      </c>
      <c r="L22" s="47">
        <f t="shared" ref="L22" si="7">ROUND(E22*F22,2)</f>
        <v>0</v>
      </c>
      <c r="M22" s="45">
        <f t="shared" ref="M22" si="8">ROUND(H22*E22,2)</f>
        <v>0</v>
      </c>
      <c r="N22" s="45">
        <f t="shared" ref="N22" si="9">ROUND(I22*E22,2)</f>
        <v>0</v>
      </c>
      <c r="O22" s="45">
        <f t="shared" ref="O22" si="10">ROUND(J22*E22,2)</f>
        <v>0</v>
      </c>
      <c r="P22" s="46">
        <f t="shared" ref="P22" si="11">SUM(M22:O22)</f>
        <v>0</v>
      </c>
    </row>
    <row r="23" spans="1:16" ht="12.75" x14ac:dyDescent="0.2">
      <c r="A23" s="36">
        <v>2</v>
      </c>
      <c r="B23" s="166"/>
      <c r="C23" s="92" t="s">
        <v>58</v>
      </c>
      <c r="D23" s="107" t="s">
        <v>79</v>
      </c>
      <c r="E23" s="107">
        <f>E16</f>
        <v>1819.59</v>
      </c>
      <c r="F23" s="108"/>
      <c r="G23" s="99"/>
      <c r="H23" s="45">
        <f t="shared" si="0"/>
        <v>0</v>
      </c>
      <c r="I23" s="103"/>
      <c r="J23" s="104"/>
      <c r="K23" s="46">
        <f t="shared" si="1"/>
        <v>0</v>
      </c>
      <c r="L23" s="47">
        <f t="shared" si="2"/>
        <v>0</v>
      </c>
      <c r="M23" s="45">
        <f t="shared" si="3"/>
        <v>0</v>
      </c>
      <c r="N23" s="45">
        <f t="shared" si="4"/>
        <v>0</v>
      </c>
      <c r="O23" s="45">
        <f t="shared" si="5"/>
        <v>0</v>
      </c>
      <c r="P23" s="46">
        <f t="shared" si="6"/>
        <v>0</v>
      </c>
    </row>
    <row r="24" spans="1:16" ht="25.5" x14ac:dyDescent="0.2">
      <c r="A24" s="128" t="s">
        <v>190</v>
      </c>
      <c r="B24" s="166"/>
      <c r="C24" s="93" t="s">
        <v>368</v>
      </c>
      <c r="D24" s="107" t="s">
        <v>79</v>
      </c>
      <c r="E24" s="107">
        <v>358.79</v>
      </c>
      <c r="F24" s="108"/>
      <c r="G24" s="99"/>
      <c r="H24" s="45">
        <f t="shared" si="0"/>
        <v>0</v>
      </c>
      <c r="I24" s="103"/>
      <c r="J24" s="104"/>
      <c r="K24" s="46">
        <f t="shared" si="1"/>
        <v>0</v>
      </c>
      <c r="L24" s="47">
        <f t="shared" si="2"/>
        <v>0</v>
      </c>
      <c r="M24" s="45">
        <f t="shared" si="3"/>
        <v>0</v>
      </c>
      <c r="N24" s="45">
        <f t="shared" si="4"/>
        <v>0</v>
      </c>
      <c r="O24" s="45">
        <f t="shared" si="5"/>
        <v>0</v>
      </c>
      <c r="P24" s="46">
        <f t="shared" si="6"/>
        <v>0</v>
      </c>
    </row>
    <row r="25" spans="1:16" ht="38.25" x14ac:dyDescent="0.2">
      <c r="A25" s="128" t="s">
        <v>191</v>
      </c>
      <c r="B25" s="166"/>
      <c r="C25" s="93" t="s">
        <v>196</v>
      </c>
      <c r="D25" s="107" t="s">
        <v>83</v>
      </c>
      <c r="E25" s="107">
        <v>12098.42</v>
      </c>
      <c r="F25" s="108"/>
      <c r="G25" s="99"/>
      <c r="H25" s="45">
        <f t="shared" si="0"/>
        <v>0</v>
      </c>
      <c r="I25" s="103"/>
      <c r="J25" s="104"/>
      <c r="K25" s="46">
        <f t="shared" si="1"/>
        <v>0</v>
      </c>
      <c r="L25" s="47">
        <f t="shared" si="2"/>
        <v>0</v>
      </c>
      <c r="M25" s="45">
        <f t="shared" si="3"/>
        <v>0</v>
      </c>
      <c r="N25" s="45">
        <f t="shared" si="4"/>
        <v>0</v>
      </c>
      <c r="O25" s="45">
        <f t="shared" si="5"/>
        <v>0</v>
      </c>
      <c r="P25" s="46">
        <f t="shared" si="6"/>
        <v>0</v>
      </c>
    </row>
    <row r="26" spans="1:16" ht="25.5" x14ac:dyDescent="0.2">
      <c r="A26" s="128" t="s">
        <v>192</v>
      </c>
      <c r="B26" s="166"/>
      <c r="C26" s="93" t="s">
        <v>369</v>
      </c>
      <c r="D26" s="107" t="s">
        <v>79</v>
      </c>
      <c r="E26" s="107">
        <v>756.15</v>
      </c>
      <c r="F26" s="108"/>
      <c r="G26" s="99"/>
      <c r="H26" s="45">
        <f t="shared" si="0"/>
        <v>0</v>
      </c>
      <c r="I26" s="103"/>
      <c r="J26" s="104"/>
      <c r="K26" s="46">
        <f t="shared" si="1"/>
        <v>0</v>
      </c>
      <c r="L26" s="47">
        <f t="shared" si="2"/>
        <v>0</v>
      </c>
      <c r="M26" s="45">
        <f t="shared" si="3"/>
        <v>0</v>
      </c>
      <c r="N26" s="45">
        <f t="shared" si="4"/>
        <v>0</v>
      </c>
      <c r="O26" s="45">
        <f t="shared" si="5"/>
        <v>0</v>
      </c>
      <c r="P26" s="46">
        <f t="shared" si="6"/>
        <v>0</v>
      </c>
    </row>
    <row r="27" spans="1:16" ht="38.25" x14ac:dyDescent="0.2">
      <c r="A27" s="128" t="s">
        <v>226</v>
      </c>
      <c r="B27" s="166"/>
      <c r="C27" s="93" t="s">
        <v>367</v>
      </c>
      <c r="D27" s="107" t="s">
        <v>79</v>
      </c>
      <c r="E27" s="107">
        <v>704.64</v>
      </c>
      <c r="F27" s="108"/>
      <c r="G27" s="99"/>
      <c r="H27" s="45">
        <f t="shared" si="0"/>
        <v>0</v>
      </c>
      <c r="I27" s="103"/>
      <c r="J27" s="104"/>
      <c r="K27" s="46">
        <f t="shared" si="1"/>
        <v>0</v>
      </c>
      <c r="L27" s="47">
        <f t="shared" si="2"/>
        <v>0</v>
      </c>
      <c r="M27" s="45">
        <f t="shared" si="3"/>
        <v>0</v>
      </c>
      <c r="N27" s="45">
        <f t="shared" si="4"/>
        <v>0</v>
      </c>
      <c r="O27" s="45">
        <f t="shared" si="5"/>
        <v>0</v>
      </c>
      <c r="P27" s="46">
        <f t="shared" si="6"/>
        <v>0</v>
      </c>
    </row>
    <row r="28" spans="1:16" ht="12.75" x14ac:dyDescent="0.2">
      <c r="A28" s="128" t="s">
        <v>227</v>
      </c>
      <c r="B28" s="166"/>
      <c r="C28" s="91" t="s">
        <v>337</v>
      </c>
      <c r="D28" s="107" t="s">
        <v>82</v>
      </c>
      <c r="E28" s="107">
        <v>303.14</v>
      </c>
      <c r="F28" s="108"/>
      <c r="G28" s="99"/>
      <c r="H28" s="45">
        <f t="shared" si="0"/>
        <v>0</v>
      </c>
      <c r="I28" s="103"/>
      <c r="J28" s="104"/>
      <c r="K28" s="46">
        <f t="shared" si="1"/>
        <v>0</v>
      </c>
      <c r="L28" s="47">
        <f t="shared" si="2"/>
        <v>0</v>
      </c>
      <c r="M28" s="45">
        <f t="shared" si="3"/>
        <v>0</v>
      </c>
      <c r="N28" s="45">
        <f t="shared" si="4"/>
        <v>0</v>
      </c>
      <c r="O28" s="45">
        <f t="shared" si="5"/>
        <v>0</v>
      </c>
      <c r="P28" s="46">
        <f t="shared" si="6"/>
        <v>0</v>
      </c>
    </row>
    <row r="29" spans="1:16" ht="12.75" x14ac:dyDescent="0.2">
      <c r="A29" s="128" t="s">
        <v>228</v>
      </c>
      <c r="B29" s="166"/>
      <c r="C29" s="91" t="s">
        <v>338</v>
      </c>
      <c r="D29" s="107" t="s">
        <v>82</v>
      </c>
      <c r="E29" s="107">
        <f>E28</f>
        <v>303.14</v>
      </c>
      <c r="F29" s="108"/>
      <c r="G29" s="99"/>
      <c r="H29" s="45">
        <f t="shared" si="0"/>
        <v>0</v>
      </c>
      <c r="I29" s="103"/>
      <c r="J29" s="104"/>
      <c r="K29" s="46">
        <f t="shared" si="1"/>
        <v>0</v>
      </c>
      <c r="L29" s="47">
        <f t="shared" si="2"/>
        <v>0</v>
      </c>
      <c r="M29" s="45">
        <f t="shared" si="3"/>
        <v>0</v>
      </c>
      <c r="N29" s="45">
        <f t="shared" si="4"/>
        <v>0</v>
      </c>
      <c r="O29" s="45">
        <f t="shared" si="5"/>
        <v>0</v>
      </c>
      <c r="P29" s="46">
        <f t="shared" si="6"/>
        <v>0</v>
      </c>
    </row>
    <row r="30" spans="1:16" ht="12.75" x14ac:dyDescent="0.2">
      <c r="A30" s="128" t="s">
        <v>229</v>
      </c>
      <c r="B30" s="166"/>
      <c r="C30" s="91" t="s">
        <v>339</v>
      </c>
      <c r="D30" s="107" t="s">
        <v>83</v>
      </c>
      <c r="E30" s="107">
        <v>9097.93</v>
      </c>
      <c r="F30" s="108"/>
      <c r="G30" s="99"/>
      <c r="H30" s="45">
        <f t="shared" si="0"/>
        <v>0</v>
      </c>
      <c r="I30" s="103"/>
      <c r="J30" s="104"/>
      <c r="K30" s="46">
        <f t="shared" si="1"/>
        <v>0</v>
      </c>
      <c r="L30" s="47">
        <f t="shared" ref="L30:L31" si="12">ROUND(E30*F30,2)</f>
        <v>0</v>
      </c>
      <c r="M30" s="45">
        <f t="shared" ref="M30:M31" si="13">ROUND(H30*E30,2)</f>
        <v>0</v>
      </c>
      <c r="N30" s="45">
        <f t="shared" ref="N30:N31" si="14">ROUND(I30*E30,2)</f>
        <v>0</v>
      </c>
      <c r="O30" s="45">
        <f t="shared" ref="O30:O31" si="15">ROUND(J30*E30,2)</f>
        <v>0</v>
      </c>
      <c r="P30" s="46">
        <f t="shared" ref="P30:P31" si="16">SUM(M30:O30)</f>
        <v>0</v>
      </c>
    </row>
    <row r="31" spans="1:16" ht="25.5" x14ac:dyDescent="0.2">
      <c r="A31" s="128" t="s">
        <v>230</v>
      </c>
      <c r="B31" s="166"/>
      <c r="C31" s="91" t="s">
        <v>340</v>
      </c>
      <c r="D31" s="107" t="s">
        <v>84</v>
      </c>
      <c r="E31" s="107">
        <v>11827</v>
      </c>
      <c r="F31" s="108"/>
      <c r="G31" s="99"/>
      <c r="H31" s="45">
        <f t="shared" si="0"/>
        <v>0</v>
      </c>
      <c r="I31" s="103"/>
      <c r="J31" s="104"/>
      <c r="K31" s="46">
        <f t="shared" si="1"/>
        <v>0</v>
      </c>
      <c r="L31" s="47">
        <f t="shared" si="12"/>
        <v>0</v>
      </c>
      <c r="M31" s="45">
        <f t="shared" si="13"/>
        <v>0</v>
      </c>
      <c r="N31" s="45">
        <f t="shared" si="14"/>
        <v>0</v>
      </c>
      <c r="O31" s="45">
        <f t="shared" si="15"/>
        <v>0</v>
      </c>
      <c r="P31" s="46">
        <f t="shared" si="16"/>
        <v>0</v>
      </c>
    </row>
    <row r="32" spans="1:16" ht="12.75" x14ac:dyDescent="0.2">
      <c r="A32" s="36">
        <v>3</v>
      </c>
      <c r="B32" s="166"/>
      <c r="C32" s="92" t="s">
        <v>64</v>
      </c>
      <c r="D32" s="107" t="s">
        <v>82</v>
      </c>
      <c r="E32" s="107">
        <v>961.32</v>
      </c>
      <c r="F32" s="108"/>
      <c r="G32" s="99"/>
      <c r="H32" s="45"/>
      <c r="I32" s="103"/>
      <c r="J32" s="104"/>
      <c r="K32" s="46"/>
      <c r="L32" s="47"/>
      <c r="M32" s="45"/>
      <c r="N32" s="45"/>
      <c r="O32" s="45"/>
      <c r="P32" s="46"/>
    </row>
    <row r="33" spans="1:20" ht="12.75" x14ac:dyDescent="0.2">
      <c r="A33" s="128" t="s">
        <v>231</v>
      </c>
      <c r="B33" s="166"/>
      <c r="C33" s="91" t="s">
        <v>65</v>
      </c>
      <c r="D33" s="107" t="s">
        <v>82</v>
      </c>
      <c r="E33" s="107">
        <v>1007.67</v>
      </c>
      <c r="F33" s="108"/>
      <c r="G33" s="99"/>
      <c r="H33" s="45">
        <f t="shared" si="0"/>
        <v>0</v>
      </c>
      <c r="I33" s="103"/>
      <c r="J33" s="104"/>
      <c r="K33" s="46">
        <f t="shared" si="1"/>
        <v>0</v>
      </c>
      <c r="L33" s="47">
        <f t="shared" si="2"/>
        <v>0</v>
      </c>
      <c r="M33" s="45">
        <f t="shared" si="3"/>
        <v>0</v>
      </c>
      <c r="N33" s="45">
        <f t="shared" si="4"/>
        <v>0</v>
      </c>
      <c r="O33" s="45">
        <f t="shared" si="5"/>
        <v>0</v>
      </c>
      <c r="P33" s="46">
        <f t="shared" si="6"/>
        <v>0</v>
      </c>
    </row>
    <row r="34" spans="1:20" ht="12.75" x14ac:dyDescent="0.2">
      <c r="A34" s="128" t="s">
        <v>232</v>
      </c>
      <c r="B34" s="165"/>
      <c r="C34" s="91" t="s">
        <v>66</v>
      </c>
      <c r="D34" s="107" t="s">
        <v>82</v>
      </c>
      <c r="E34" s="107">
        <v>395.62</v>
      </c>
      <c r="F34" s="108"/>
      <c r="G34" s="99"/>
      <c r="H34" s="45">
        <f t="shared" si="0"/>
        <v>0</v>
      </c>
      <c r="I34" s="103"/>
      <c r="J34" s="104"/>
      <c r="K34" s="46">
        <f t="shared" si="1"/>
        <v>0</v>
      </c>
      <c r="L34" s="47">
        <f t="shared" si="2"/>
        <v>0</v>
      </c>
      <c r="M34" s="45">
        <f t="shared" si="3"/>
        <v>0</v>
      </c>
      <c r="N34" s="45">
        <f t="shared" si="4"/>
        <v>0</v>
      </c>
      <c r="O34" s="45">
        <f t="shared" si="5"/>
        <v>0</v>
      </c>
      <c r="P34" s="46">
        <f t="shared" si="6"/>
        <v>0</v>
      </c>
      <c r="T34" s="163"/>
    </row>
    <row r="35" spans="1:20" ht="25.5" x14ac:dyDescent="0.2">
      <c r="A35" s="128" t="s">
        <v>233</v>
      </c>
      <c r="B35" s="166"/>
      <c r="C35" s="91" t="s">
        <v>341</v>
      </c>
      <c r="D35" s="107" t="s">
        <v>82</v>
      </c>
      <c r="E35" s="107">
        <v>85.53</v>
      </c>
      <c r="F35" s="108"/>
      <c r="G35" s="99"/>
      <c r="H35" s="45">
        <f t="shared" si="0"/>
        <v>0</v>
      </c>
      <c r="I35" s="103"/>
      <c r="J35" s="104"/>
      <c r="K35" s="46">
        <f t="shared" si="1"/>
        <v>0</v>
      </c>
      <c r="L35" s="47">
        <f t="shared" si="2"/>
        <v>0</v>
      </c>
      <c r="M35" s="45">
        <f t="shared" si="3"/>
        <v>0</v>
      </c>
      <c r="N35" s="45">
        <f t="shared" si="4"/>
        <v>0</v>
      </c>
      <c r="O35" s="45">
        <f t="shared" si="5"/>
        <v>0</v>
      </c>
      <c r="P35" s="46">
        <f t="shared" si="6"/>
        <v>0</v>
      </c>
    </row>
    <row r="36" spans="1:20" ht="25.5" x14ac:dyDescent="0.2">
      <c r="A36" s="128" t="s">
        <v>234</v>
      </c>
      <c r="B36" s="166"/>
      <c r="C36" s="91" t="s">
        <v>342</v>
      </c>
      <c r="D36" s="107" t="s">
        <v>82</v>
      </c>
      <c r="E36" s="170">
        <v>777.28</v>
      </c>
      <c r="F36" s="108"/>
      <c r="G36" s="99"/>
      <c r="H36" s="45">
        <f t="shared" si="0"/>
        <v>0</v>
      </c>
      <c r="I36" s="103"/>
      <c r="J36" s="104"/>
      <c r="K36" s="46">
        <f t="shared" si="1"/>
        <v>0</v>
      </c>
      <c r="L36" s="47">
        <f t="shared" si="2"/>
        <v>0</v>
      </c>
      <c r="M36" s="45">
        <f t="shared" si="3"/>
        <v>0</v>
      </c>
      <c r="N36" s="45">
        <f t="shared" si="4"/>
        <v>0</v>
      </c>
      <c r="O36" s="45">
        <f t="shared" si="5"/>
        <v>0</v>
      </c>
      <c r="P36" s="46">
        <f t="shared" si="6"/>
        <v>0</v>
      </c>
    </row>
    <row r="37" spans="1:20" ht="25.5" x14ac:dyDescent="0.2">
      <c r="A37" s="128" t="s">
        <v>235</v>
      </c>
      <c r="B37" s="166"/>
      <c r="C37" s="91" t="s">
        <v>343</v>
      </c>
      <c r="D37" s="107" t="s">
        <v>82</v>
      </c>
      <c r="E37" s="107">
        <v>76.14</v>
      </c>
      <c r="F37" s="108"/>
      <c r="G37" s="99"/>
      <c r="H37" s="45">
        <f t="shared" si="0"/>
        <v>0</v>
      </c>
      <c r="I37" s="103"/>
      <c r="J37" s="104"/>
      <c r="K37" s="46">
        <f t="shared" si="1"/>
        <v>0</v>
      </c>
      <c r="L37" s="47">
        <f t="shared" si="2"/>
        <v>0</v>
      </c>
      <c r="M37" s="45">
        <f t="shared" si="3"/>
        <v>0</v>
      </c>
      <c r="N37" s="45">
        <f t="shared" si="4"/>
        <v>0</v>
      </c>
      <c r="O37" s="45">
        <f t="shared" si="5"/>
        <v>0</v>
      </c>
      <c r="P37" s="46">
        <f t="shared" si="6"/>
        <v>0</v>
      </c>
    </row>
    <row r="38" spans="1:20" ht="25.5" x14ac:dyDescent="0.2">
      <c r="A38" s="128" t="s">
        <v>236</v>
      </c>
      <c r="B38" s="166"/>
      <c r="C38" s="91" t="s">
        <v>344</v>
      </c>
      <c r="D38" s="107" t="s">
        <v>82</v>
      </c>
      <c r="E38" s="107">
        <v>184.04</v>
      </c>
      <c r="F38" s="108"/>
      <c r="G38" s="99"/>
      <c r="H38" s="45">
        <f t="shared" si="0"/>
        <v>0</v>
      </c>
      <c r="I38" s="103"/>
      <c r="J38" s="104"/>
      <c r="K38" s="46">
        <f t="shared" si="1"/>
        <v>0</v>
      </c>
      <c r="L38" s="47">
        <f t="shared" si="2"/>
        <v>0</v>
      </c>
      <c r="M38" s="45">
        <f t="shared" si="3"/>
        <v>0</v>
      </c>
      <c r="N38" s="45">
        <f t="shared" si="4"/>
        <v>0</v>
      </c>
      <c r="O38" s="45">
        <f t="shared" si="5"/>
        <v>0</v>
      </c>
      <c r="P38" s="46">
        <f t="shared" si="6"/>
        <v>0</v>
      </c>
    </row>
    <row r="39" spans="1:20" ht="12.75" x14ac:dyDescent="0.2">
      <c r="A39" s="128" t="s">
        <v>237</v>
      </c>
      <c r="B39" s="166"/>
      <c r="C39" s="91" t="s">
        <v>366</v>
      </c>
      <c r="D39" s="107" t="s">
        <v>79</v>
      </c>
      <c r="E39" s="107">
        <v>317.24</v>
      </c>
      <c r="F39" s="108"/>
      <c r="G39" s="99"/>
      <c r="H39" s="45">
        <f t="shared" si="0"/>
        <v>0</v>
      </c>
      <c r="I39" s="103"/>
      <c r="J39" s="104"/>
      <c r="K39" s="46">
        <f t="shared" si="1"/>
        <v>0</v>
      </c>
      <c r="L39" s="47">
        <f t="shared" si="2"/>
        <v>0</v>
      </c>
      <c r="M39" s="45">
        <f t="shared" si="3"/>
        <v>0</v>
      </c>
      <c r="N39" s="45">
        <f t="shared" si="4"/>
        <v>0</v>
      </c>
      <c r="O39" s="45">
        <f t="shared" si="5"/>
        <v>0</v>
      </c>
      <c r="P39" s="46">
        <f t="shared" si="6"/>
        <v>0</v>
      </c>
    </row>
    <row r="40" spans="1:20" ht="12.75" x14ac:dyDescent="0.2">
      <c r="A40" s="128" t="s">
        <v>218</v>
      </c>
      <c r="B40" s="166"/>
      <c r="C40" s="91" t="s">
        <v>345</v>
      </c>
      <c r="D40" s="107" t="s">
        <v>83</v>
      </c>
      <c r="E40" s="107">
        <v>1903.41</v>
      </c>
      <c r="F40" s="108"/>
      <c r="G40" s="99"/>
      <c r="H40" s="45">
        <f t="shared" si="0"/>
        <v>0</v>
      </c>
      <c r="I40" s="103"/>
      <c r="J40" s="104"/>
      <c r="K40" s="46">
        <f t="shared" si="1"/>
        <v>0</v>
      </c>
      <c r="L40" s="47">
        <f t="shared" si="2"/>
        <v>0</v>
      </c>
      <c r="M40" s="45">
        <f t="shared" si="3"/>
        <v>0</v>
      </c>
      <c r="N40" s="45">
        <f t="shared" si="4"/>
        <v>0</v>
      </c>
      <c r="O40" s="45">
        <f t="shared" si="5"/>
        <v>0</v>
      </c>
      <c r="P40" s="46">
        <f t="shared" si="6"/>
        <v>0</v>
      </c>
    </row>
    <row r="41" spans="1:20" ht="12.75" x14ac:dyDescent="0.2">
      <c r="A41" s="36">
        <v>4</v>
      </c>
      <c r="B41" s="166"/>
      <c r="C41" s="92" t="s">
        <v>67</v>
      </c>
      <c r="D41" s="107" t="s">
        <v>79</v>
      </c>
      <c r="E41" s="107">
        <v>2136.8200000000002</v>
      </c>
      <c r="F41" s="108"/>
      <c r="G41" s="99"/>
      <c r="H41" s="45">
        <f t="shared" si="0"/>
        <v>0</v>
      </c>
      <c r="I41" s="103"/>
      <c r="J41" s="104"/>
      <c r="K41" s="46">
        <f t="shared" si="1"/>
        <v>0</v>
      </c>
      <c r="L41" s="47">
        <f t="shared" si="2"/>
        <v>0</v>
      </c>
      <c r="M41" s="45">
        <f t="shared" si="3"/>
        <v>0</v>
      </c>
      <c r="N41" s="45">
        <f t="shared" si="4"/>
        <v>0</v>
      </c>
      <c r="O41" s="45">
        <f t="shared" si="5"/>
        <v>0</v>
      </c>
      <c r="P41" s="46">
        <f t="shared" si="6"/>
        <v>0</v>
      </c>
    </row>
    <row r="42" spans="1:20" ht="12.75" x14ac:dyDescent="0.2">
      <c r="A42" s="128" t="s">
        <v>238</v>
      </c>
      <c r="B42" s="166"/>
      <c r="C42" s="91" t="s">
        <v>346</v>
      </c>
      <c r="D42" s="107" t="s">
        <v>83</v>
      </c>
      <c r="E42" s="107">
        <v>14957.74</v>
      </c>
      <c r="F42" s="108"/>
      <c r="G42" s="99"/>
      <c r="H42" s="45">
        <f t="shared" si="0"/>
        <v>0</v>
      </c>
      <c r="I42" s="103"/>
      <c r="J42" s="104"/>
      <c r="K42" s="46">
        <f t="shared" si="1"/>
        <v>0</v>
      </c>
      <c r="L42" s="47">
        <f t="shared" si="2"/>
        <v>0</v>
      </c>
      <c r="M42" s="45">
        <f t="shared" si="3"/>
        <v>0</v>
      </c>
      <c r="N42" s="45">
        <f t="shared" si="4"/>
        <v>0</v>
      </c>
      <c r="O42" s="45">
        <f t="shared" si="5"/>
        <v>0</v>
      </c>
      <c r="P42" s="46">
        <f t="shared" si="6"/>
        <v>0</v>
      </c>
    </row>
    <row r="43" spans="1:20" ht="12.75" x14ac:dyDescent="0.2">
      <c r="A43" s="128" t="s">
        <v>255</v>
      </c>
      <c r="B43" s="166"/>
      <c r="C43" s="91" t="s">
        <v>68</v>
      </c>
      <c r="D43" s="107" t="s">
        <v>79</v>
      </c>
      <c r="E43" s="107">
        <f>E41</f>
        <v>2136.8200000000002</v>
      </c>
      <c r="F43" s="108"/>
      <c r="G43" s="99"/>
      <c r="H43" s="45">
        <f t="shared" si="0"/>
        <v>0</v>
      </c>
      <c r="I43" s="103"/>
      <c r="J43" s="104"/>
      <c r="K43" s="46">
        <f t="shared" si="1"/>
        <v>0</v>
      </c>
      <c r="L43" s="47">
        <f t="shared" si="2"/>
        <v>0</v>
      </c>
      <c r="M43" s="45">
        <f t="shared" si="3"/>
        <v>0</v>
      </c>
      <c r="N43" s="45">
        <f t="shared" si="4"/>
        <v>0</v>
      </c>
      <c r="O43" s="45">
        <f t="shared" si="5"/>
        <v>0</v>
      </c>
      <c r="P43" s="46">
        <f t="shared" si="6"/>
        <v>0</v>
      </c>
    </row>
    <row r="44" spans="1:20" ht="25.5" x14ac:dyDescent="0.2">
      <c r="A44" s="128" t="s">
        <v>256</v>
      </c>
      <c r="B44" s="166"/>
      <c r="C44" s="91" t="s">
        <v>347</v>
      </c>
      <c r="D44" s="107" t="s">
        <v>82</v>
      </c>
      <c r="E44" s="107">
        <v>1331.75</v>
      </c>
      <c r="F44" s="108"/>
      <c r="G44" s="99"/>
      <c r="H44" s="45">
        <f t="shared" si="0"/>
        <v>0</v>
      </c>
      <c r="I44" s="103"/>
      <c r="J44" s="104"/>
      <c r="K44" s="46">
        <f t="shared" si="1"/>
        <v>0</v>
      </c>
      <c r="L44" s="47">
        <f t="shared" si="2"/>
        <v>0</v>
      </c>
      <c r="M44" s="45">
        <f t="shared" si="3"/>
        <v>0</v>
      </c>
      <c r="N44" s="45">
        <f t="shared" si="4"/>
        <v>0</v>
      </c>
      <c r="O44" s="45">
        <f t="shared" si="5"/>
        <v>0</v>
      </c>
      <c r="P44" s="46">
        <f t="shared" si="6"/>
        <v>0</v>
      </c>
    </row>
    <row r="45" spans="1:20" ht="12.75" x14ac:dyDescent="0.2">
      <c r="A45" s="36">
        <v>5</v>
      </c>
      <c r="B45" s="166"/>
      <c r="C45" s="92" t="s">
        <v>69</v>
      </c>
      <c r="D45" s="107" t="s">
        <v>79</v>
      </c>
      <c r="E45" s="107">
        <f>E41</f>
        <v>2136.8200000000002</v>
      </c>
      <c r="F45" s="108"/>
      <c r="G45" s="99"/>
      <c r="H45" s="45">
        <f t="shared" si="0"/>
        <v>0</v>
      </c>
      <c r="I45" s="103"/>
      <c r="J45" s="104"/>
      <c r="K45" s="46">
        <f t="shared" si="1"/>
        <v>0</v>
      </c>
      <c r="L45" s="47">
        <f t="shared" si="2"/>
        <v>0</v>
      </c>
      <c r="M45" s="45">
        <f t="shared" si="3"/>
        <v>0</v>
      </c>
      <c r="N45" s="45">
        <f t="shared" si="4"/>
        <v>0</v>
      </c>
      <c r="O45" s="45">
        <f t="shared" si="5"/>
        <v>0</v>
      </c>
      <c r="P45" s="46">
        <f t="shared" si="6"/>
        <v>0</v>
      </c>
      <c r="T45" s="161"/>
    </row>
    <row r="46" spans="1:20" ht="12.75" x14ac:dyDescent="0.2">
      <c r="A46" s="128" t="s">
        <v>239</v>
      </c>
      <c r="B46" s="166"/>
      <c r="C46" s="91" t="s">
        <v>348</v>
      </c>
      <c r="D46" s="107" t="s">
        <v>83</v>
      </c>
      <c r="E46" s="107">
        <v>1068.4100000000001</v>
      </c>
      <c r="F46" s="108"/>
      <c r="G46" s="99"/>
      <c r="H46" s="45">
        <f t="shared" si="0"/>
        <v>0</v>
      </c>
      <c r="I46" s="103"/>
      <c r="J46" s="104"/>
      <c r="K46" s="46">
        <f t="shared" si="1"/>
        <v>0</v>
      </c>
      <c r="L46" s="47">
        <f t="shared" si="2"/>
        <v>0</v>
      </c>
      <c r="M46" s="45">
        <f t="shared" si="3"/>
        <v>0</v>
      </c>
      <c r="N46" s="45">
        <f t="shared" si="4"/>
        <v>0</v>
      </c>
      <c r="O46" s="45">
        <f t="shared" si="5"/>
        <v>0</v>
      </c>
      <c r="P46" s="46">
        <f t="shared" si="6"/>
        <v>0</v>
      </c>
    </row>
    <row r="47" spans="1:20" ht="25.5" x14ac:dyDescent="0.2">
      <c r="A47" s="128" t="s">
        <v>257</v>
      </c>
      <c r="B47" s="166"/>
      <c r="C47" s="91" t="s">
        <v>349</v>
      </c>
      <c r="D47" s="107" t="s">
        <v>83</v>
      </c>
      <c r="E47" s="107">
        <v>5983.1</v>
      </c>
      <c r="F47" s="108"/>
      <c r="G47" s="99"/>
      <c r="H47" s="45">
        <f t="shared" si="0"/>
        <v>0</v>
      </c>
      <c r="I47" s="103"/>
      <c r="J47" s="104"/>
      <c r="K47" s="46">
        <f t="shared" si="1"/>
        <v>0</v>
      </c>
      <c r="L47" s="47">
        <f t="shared" si="2"/>
        <v>0</v>
      </c>
      <c r="M47" s="45">
        <f t="shared" si="3"/>
        <v>0</v>
      </c>
      <c r="N47" s="45">
        <f t="shared" si="4"/>
        <v>0</v>
      </c>
      <c r="O47" s="45">
        <f t="shared" si="5"/>
        <v>0</v>
      </c>
      <c r="P47" s="46">
        <f t="shared" si="6"/>
        <v>0</v>
      </c>
    </row>
    <row r="48" spans="1:20" ht="25.5" x14ac:dyDescent="0.2">
      <c r="A48" s="36">
        <v>6</v>
      </c>
      <c r="B48" s="166"/>
      <c r="C48" s="92" t="s">
        <v>70</v>
      </c>
      <c r="D48" s="107" t="s">
        <v>85</v>
      </c>
      <c r="E48" s="107">
        <f>E38</f>
        <v>184.04</v>
      </c>
      <c r="F48" s="108"/>
      <c r="G48" s="99"/>
      <c r="H48" s="45">
        <f t="shared" si="0"/>
        <v>0</v>
      </c>
      <c r="I48" s="103"/>
      <c r="J48" s="104"/>
      <c r="K48" s="46">
        <f t="shared" si="1"/>
        <v>0</v>
      </c>
      <c r="L48" s="47">
        <f t="shared" si="2"/>
        <v>0</v>
      </c>
      <c r="M48" s="45">
        <f t="shared" si="3"/>
        <v>0</v>
      </c>
      <c r="N48" s="45">
        <f t="shared" si="4"/>
        <v>0</v>
      </c>
      <c r="O48" s="45">
        <f t="shared" si="5"/>
        <v>0</v>
      </c>
      <c r="P48" s="46">
        <f t="shared" si="6"/>
        <v>0</v>
      </c>
    </row>
    <row r="49" spans="1:24" ht="12.75" x14ac:dyDescent="0.2">
      <c r="A49" s="128" t="s">
        <v>240</v>
      </c>
      <c r="B49" s="166"/>
      <c r="C49" s="91" t="s">
        <v>71</v>
      </c>
      <c r="D49" s="107" t="s">
        <v>85</v>
      </c>
      <c r="E49" s="107">
        <f>E48</f>
        <v>184.04</v>
      </c>
      <c r="F49" s="168"/>
      <c r="G49" s="99"/>
      <c r="H49" s="45">
        <f t="shared" si="0"/>
        <v>0</v>
      </c>
      <c r="I49" s="103"/>
      <c r="J49" s="104"/>
      <c r="K49" s="46">
        <f t="shared" si="1"/>
        <v>0</v>
      </c>
      <c r="L49" s="47">
        <f t="shared" ref="L49:L54" si="17">ROUND(E49*F49,2)</f>
        <v>0</v>
      </c>
      <c r="M49" s="45">
        <f t="shared" ref="M49:M54" si="18">ROUND(H49*E49,2)</f>
        <v>0</v>
      </c>
      <c r="N49" s="45">
        <f t="shared" ref="N49:N54" si="19">ROUND(I49*E49,2)</f>
        <v>0</v>
      </c>
      <c r="O49" s="45">
        <f t="shared" ref="O49:O54" si="20">ROUND(J49*E49,2)</f>
        <v>0</v>
      </c>
      <c r="P49" s="46">
        <f t="shared" ref="P49:P54" si="21">SUM(M49:O49)</f>
        <v>0</v>
      </c>
    </row>
    <row r="50" spans="1:24" ht="12.75" x14ac:dyDescent="0.2">
      <c r="A50" s="36">
        <v>7</v>
      </c>
      <c r="B50" s="166"/>
      <c r="C50" s="92" t="s">
        <v>401</v>
      </c>
      <c r="D50" s="107" t="s">
        <v>84</v>
      </c>
      <c r="E50" s="107">
        <v>4</v>
      </c>
      <c r="F50" s="168"/>
      <c r="G50" s="99"/>
      <c r="H50" s="45">
        <f t="shared" si="0"/>
        <v>0</v>
      </c>
      <c r="I50" s="103"/>
      <c r="J50" s="104"/>
      <c r="K50" s="46">
        <f t="shared" si="1"/>
        <v>0</v>
      </c>
      <c r="L50" s="47">
        <f t="shared" si="17"/>
        <v>0</v>
      </c>
      <c r="M50" s="45">
        <f t="shared" si="18"/>
        <v>0</v>
      </c>
      <c r="N50" s="45">
        <f t="shared" si="19"/>
        <v>0</v>
      </c>
      <c r="O50" s="45">
        <f t="shared" si="20"/>
        <v>0</v>
      </c>
      <c r="P50" s="46">
        <f t="shared" si="21"/>
        <v>0</v>
      </c>
    </row>
    <row r="51" spans="1:24" ht="12.75" x14ac:dyDescent="0.2">
      <c r="A51" s="128" t="s">
        <v>241</v>
      </c>
      <c r="B51" s="166"/>
      <c r="C51" s="91" t="s">
        <v>200</v>
      </c>
      <c r="D51" s="107" t="s">
        <v>115</v>
      </c>
      <c r="E51" s="107">
        <v>4</v>
      </c>
      <c r="F51" s="168"/>
      <c r="G51" s="99"/>
      <c r="H51" s="45">
        <f t="shared" si="0"/>
        <v>0</v>
      </c>
      <c r="I51" s="103"/>
      <c r="J51" s="104"/>
      <c r="K51" s="46">
        <f t="shared" si="1"/>
        <v>0</v>
      </c>
      <c r="L51" s="47">
        <f t="shared" si="17"/>
        <v>0</v>
      </c>
      <c r="M51" s="45">
        <f t="shared" si="18"/>
        <v>0</v>
      </c>
      <c r="N51" s="45">
        <f t="shared" si="19"/>
        <v>0</v>
      </c>
      <c r="O51" s="45">
        <f t="shared" si="20"/>
        <v>0</v>
      </c>
      <c r="P51" s="46">
        <f t="shared" si="21"/>
        <v>0</v>
      </c>
    </row>
    <row r="52" spans="1:24" ht="12.75" x14ac:dyDescent="0.2">
      <c r="A52" s="128" t="s">
        <v>258</v>
      </c>
      <c r="B52" s="165"/>
      <c r="C52" s="91" t="s">
        <v>201</v>
      </c>
      <c r="D52" s="107" t="s">
        <v>79</v>
      </c>
      <c r="E52" s="107">
        <v>36</v>
      </c>
      <c r="F52" s="168"/>
      <c r="G52" s="99"/>
      <c r="H52" s="45">
        <f t="shared" si="0"/>
        <v>0</v>
      </c>
      <c r="I52" s="103"/>
      <c r="J52" s="104"/>
      <c r="K52" s="46">
        <f t="shared" si="1"/>
        <v>0</v>
      </c>
      <c r="L52" s="47">
        <f t="shared" si="17"/>
        <v>0</v>
      </c>
      <c r="M52" s="45">
        <f t="shared" si="18"/>
        <v>0</v>
      </c>
      <c r="N52" s="45">
        <f t="shared" si="19"/>
        <v>0</v>
      </c>
      <c r="O52" s="45">
        <f t="shared" si="20"/>
        <v>0</v>
      </c>
      <c r="P52" s="46">
        <f t="shared" si="21"/>
        <v>0</v>
      </c>
    </row>
    <row r="53" spans="1:24" ht="12.75" x14ac:dyDescent="0.2">
      <c r="A53" s="36">
        <v>8</v>
      </c>
      <c r="B53" s="166"/>
      <c r="C53" s="92" t="s">
        <v>202</v>
      </c>
      <c r="D53" s="107"/>
      <c r="E53" s="107"/>
      <c r="F53" s="168"/>
      <c r="G53" s="99"/>
      <c r="H53" s="45">
        <f t="shared" si="0"/>
        <v>0</v>
      </c>
      <c r="I53" s="103"/>
      <c r="J53" s="104"/>
      <c r="K53" s="46">
        <f t="shared" si="1"/>
        <v>0</v>
      </c>
      <c r="L53" s="47">
        <f t="shared" si="17"/>
        <v>0</v>
      </c>
      <c r="M53" s="45">
        <f t="shared" si="18"/>
        <v>0</v>
      </c>
      <c r="N53" s="45">
        <f t="shared" si="19"/>
        <v>0</v>
      </c>
      <c r="O53" s="45">
        <f t="shared" si="20"/>
        <v>0</v>
      </c>
      <c r="P53" s="46">
        <f t="shared" si="21"/>
        <v>0</v>
      </c>
    </row>
    <row r="54" spans="1:24" ht="38.25" x14ac:dyDescent="0.2">
      <c r="A54" s="128" t="s">
        <v>242</v>
      </c>
      <c r="B54" s="166"/>
      <c r="C54" s="91" t="s">
        <v>350</v>
      </c>
      <c r="D54" s="107" t="s">
        <v>83</v>
      </c>
      <c r="E54" s="107">
        <v>4.8</v>
      </c>
      <c r="F54" s="168"/>
      <c r="G54" s="99"/>
      <c r="H54" s="45">
        <f t="shared" si="0"/>
        <v>0</v>
      </c>
      <c r="I54" s="103"/>
      <c r="J54" s="104"/>
      <c r="K54" s="46">
        <f t="shared" si="1"/>
        <v>0</v>
      </c>
      <c r="L54" s="47">
        <f t="shared" si="17"/>
        <v>0</v>
      </c>
      <c r="M54" s="45">
        <f t="shared" si="18"/>
        <v>0</v>
      </c>
      <c r="N54" s="45">
        <f t="shared" si="19"/>
        <v>0</v>
      </c>
      <c r="O54" s="45">
        <f t="shared" si="20"/>
        <v>0</v>
      </c>
      <c r="P54" s="46">
        <f t="shared" si="21"/>
        <v>0</v>
      </c>
    </row>
    <row r="55" spans="1:24" ht="25.5" x14ac:dyDescent="0.2">
      <c r="A55" s="128" t="s">
        <v>259</v>
      </c>
      <c r="B55" s="166"/>
      <c r="C55" s="91" t="s">
        <v>351</v>
      </c>
      <c r="D55" s="107" t="s">
        <v>83</v>
      </c>
      <c r="E55" s="107">
        <v>67.2</v>
      </c>
      <c r="F55" s="168"/>
      <c r="G55" s="99"/>
      <c r="H55" s="45">
        <f t="shared" si="0"/>
        <v>0</v>
      </c>
      <c r="I55" s="103"/>
      <c r="J55" s="104"/>
      <c r="K55" s="46">
        <f t="shared" si="1"/>
        <v>0</v>
      </c>
      <c r="L55" s="47">
        <f t="shared" ref="L55:L64" si="22">ROUND(E55*F55,2)</f>
        <v>0</v>
      </c>
      <c r="M55" s="45">
        <f t="shared" ref="M55:M64" si="23">ROUND(H55*E55,2)</f>
        <v>0</v>
      </c>
      <c r="N55" s="45">
        <f t="shared" ref="N55:N64" si="24">ROUND(I55*E55,2)</f>
        <v>0</v>
      </c>
      <c r="O55" s="45">
        <f t="shared" ref="O55:O64" si="25">ROUND(J55*E55,2)</f>
        <v>0</v>
      </c>
      <c r="P55" s="46">
        <f t="shared" ref="P55:P64" si="26">SUM(M55:O55)</f>
        <v>0</v>
      </c>
    </row>
    <row r="56" spans="1:24" ht="25.5" x14ac:dyDescent="0.2">
      <c r="A56" s="128" t="s">
        <v>260</v>
      </c>
      <c r="B56" s="166"/>
      <c r="C56" s="91" t="s">
        <v>352</v>
      </c>
      <c r="D56" s="107" t="s">
        <v>83</v>
      </c>
      <c r="E56" s="107">
        <v>96</v>
      </c>
      <c r="F56" s="168"/>
      <c r="G56" s="99"/>
      <c r="H56" s="45">
        <f t="shared" si="0"/>
        <v>0</v>
      </c>
      <c r="I56" s="103"/>
      <c r="J56" s="104"/>
      <c r="K56" s="46">
        <f t="shared" si="1"/>
        <v>0</v>
      </c>
      <c r="L56" s="47">
        <f t="shared" si="22"/>
        <v>0</v>
      </c>
      <c r="M56" s="45">
        <f t="shared" si="23"/>
        <v>0</v>
      </c>
      <c r="N56" s="45">
        <f t="shared" si="24"/>
        <v>0</v>
      </c>
      <c r="O56" s="45">
        <f t="shared" si="25"/>
        <v>0</v>
      </c>
      <c r="P56" s="46">
        <f t="shared" si="26"/>
        <v>0</v>
      </c>
    </row>
    <row r="57" spans="1:24" ht="25.5" x14ac:dyDescent="0.2">
      <c r="A57" s="128" t="s">
        <v>261</v>
      </c>
      <c r="B57" s="166"/>
      <c r="C57" s="91" t="s">
        <v>353</v>
      </c>
      <c r="D57" s="107" t="s">
        <v>81</v>
      </c>
      <c r="E57" s="107">
        <v>3.2</v>
      </c>
      <c r="F57" s="168"/>
      <c r="G57" s="99"/>
      <c r="H57" s="45">
        <f t="shared" si="0"/>
        <v>0</v>
      </c>
      <c r="I57" s="103"/>
      <c r="J57" s="104"/>
      <c r="K57" s="46">
        <f t="shared" si="1"/>
        <v>0</v>
      </c>
      <c r="L57" s="47">
        <f t="shared" si="22"/>
        <v>0</v>
      </c>
      <c r="M57" s="45">
        <f t="shared" si="23"/>
        <v>0</v>
      </c>
      <c r="N57" s="45">
        <f t="shared" si="24"/>
        <v>0</v>
      </c>
      <c r="O57" s="45">
        <f t="shared" si="25"/>
        <v>0</v>
      </c>
      <c r="P57" s="46">
        <f t="shared" si="26"/>
        <v>0</v>
      </c>
    </row>
    <row r="58" spans="1:24" ht="25.5" x14ac:dyDescent="0.2">
      <c r="A58" s="128" t="s">
        <v>262</v>
      </c>
      <c r="B58" s="166"/>
      <c r="C58" s="91" t="s">
        <v>354</v>
      </c>
      <c r="D58" s="107" t="s">
        <v>81</v>
      </c>
      <c r="E58" s="107">
        <v>5.33</v>
      </c>
      <c r="F58" s="168"/>
      <c r="G58" s="99"/>
      <c r="H58" s="45">
        <f t="shared" si="0"/>
        <v>0</v>
      </c>
      <c r="I58" s="103"/>
      <c r="J58" s="104"/>
      <c r="K58" s="46">
        <f t="shared" si="1"/>
        <v>0</v>
      </c>
      <c r="L58" s="47">
        <f t="shared" si="22"/>
        <v>0</v>
      </c>
      <c r="M58" s="45">
        <f t="shared" si="23"/>
        <v>0</v>
      </c>
      <c r="N58" s="45">
        <f t="shared" si="24"/>
        <v>0</v>
      </c>
      <c r="O58" s="45">
        <f t="shared" si="25"/>
        <v>0</v>
      </c>
      <c r="P58" s="46">
        <f t="shared" si="26"/>
        <v>0</v>
      </c>
    </row>
    <row r="59" spans="1:24" ht="12.75" x14ac:dyDescent="0.2">
      <c r="A59" s="36">
        <v>9</v>
      </c>
      <c r="B59" s="166"/>
      <c r="C59" s="92" t="s">
        <v>203</v>
      </c>
      <c r="D59" s="107"/>
      <c r="E59" s="107"/>
      <c r="F59" s="168"/>
      <c r="G59" s="99"/>
      <c r="H59" s="45">
        <f t="shared" si="0"/>
        <v>0</v>
      </c>
      <c r="I59" s="103"/>
      <c r="J59" s="104"/>
      <c r="K59" s="46">
        <f t="shared" si="1"/>
        <v>0</v>
      </c>
      <c r="L59" s="47">
        <f t="shared" si="22"/>
        <v>0</v>
      </c>
      <c r="M59" s="45">
        <f t="shared" si="23"/>
        <v>0</v>
      </c>
      <c r="N59" s="45">
        <f t="shared" si="24"/>
        <v>0</v>
      </c>
      <c r="O59" s="45">
        <f t="shared" si="25"/>
        <v>0</v>
      </c>
      <c r="P59" s="46">
        <f t="shared" si="26"/>
        <v>0</v>
      </c>
    </row>
    <row r="60" spans="1:24" ht="12.75" x14ac:dyDescent="0.2">
      <c r="A60" s="128" t="s">
        <v>243</v>
      </c>
      <c r="B60" s="166"/>
      <c r="C60" s="91" t="s">
        <v>355</v>
      </c>
      <c r="D60" s="107" t="s">
        <v>81</v>
      </c>
      <c r="E60" s="107">
        <v>2.5</v>
      </c>
      <c r="F60" s="168"/>
      <c r="G60" s="99"/>
      <c r="H60" s="45">
        <f t="shared" si="0"/>
        <v>0</v>
      </c>
      <c r="I60" s="103"/>
      <c r="J60" s="104"/>
      <c r="K60" s="46">
        <f t="shared" si="1"/>
        <v>0</v>
      </c>
      <c r="L60" s="47">
        <f t="shared" si="22"/>
        <v>0</v>
      </c>
      <c r="M60" s="45">
        <f t="shared" si="23"/>
        <v>0</v>
      </c>
      <c r="N60" s="45">
        <f t="shared" si="24"/>
        <v>0</v>
      </c>
      <c r="O60" s="45">
        <f t="shared" si="25"/>
        <v>0</v>
      </c>
      <c r="P60" s="46">
        <f t="shared" si="26"/>
        <v>0</v>
      </c>
      <c r="T60" s="151"/>
      <c r="U60" s="151"/>
      <c r="V60" s="151"/>
      <c r="W60" s="151"/>
      <c r="X60" s="151"/>
    </row>
    <row r="61" spans="1:24" ht="25.5" x14ac:dyDescent="0.2">
      <c r="A61" s="128" t="s">
        <v>248</v>
      </c>
      <c r="B61" s="166"/>
      <c r="C61" s="91" t="s">
        <v>356</v>
      </c>
      <c r="D61" s="107" t="s">
        <v>83</v>
      </c>
      <c r="E61" s="107">
        <v>500</v>
      </c>
      <c r="F61" s="168"/>
      <c r="G61" s="99"/>
      <c r="H61" s="45">
        <f t="shared" si="0"/>
        <v>0</v>
      </c>
      <c r="I61" s="103"/>
      <c r="J61" s="104"/>
      <c r="K61" s="46">
        <f t="shared" si="1"/>
        <v>0</v>
      </c>
      <c r="L61" s="47">
        <f t="shared" si="22"/>
        <v>0</v>
      </c>
      <c r="M61" s="45">
        <f t="shared" si="23"/>
        <v>0</v>
      </c>
      <c r="N61" s="45">
        <f t="shared" si="24"/>
        <v>0</v>
      </c>
      <c r="O61" s="45">
        <f t="shared" si="25"/>
        <v>0</v>
      </c>
      <c r="P61" s="46">
        <f t="shared" si="26"/>
        <v>0</v>
      </c>
      <c r="T61" s="151"/>
      <c r="U61" s="151"/>
      <c r="V61" s="151"/>
      <c r="W61" s="151"/>
      <c r="X61" s="151"/>
    </row>
    <row r="62" spans="1:24" ht="12.75" x14ac:dyDescent="0.2">
      <c r="A62" s="128" t="s">
        <v>249</v>
      </c>
      <c r="B62" s="166"/>
      <c r="C62" s="91" t="s">
        <v>204</v>
      </c>
      <c r="D62" s="107" t="s">
        <v>79</v>
      </c>
      <c r="E62" s="107">
        <v>48</v>
      </c>
      <c r="F62" s="168"/>
      <c r="G62" s="99"/>
      <c r="H62" s="45">
        <f t="shared" si="0"/>
        <v>0</v>
      </c>
      <c r="I62" s="103"/>
      <c r="J62" s="104"/>
      <c r="K62" s="46">
        <f t="shared" si="1"/>
        <v>0</v>
      </c>
      <c r="L62" s="47">
        <f t="shared" si="22"/>
        <v>0</v>
      </c>
      <c r="M62" s="45">
        <f t="shared" si="23"/>
        <v>0</v>
      </c>
      <c r="N62" s="45">
        <f t="shared" si="24"/>
        <v>0</v>
      </c>
      <c r="O62" s="45">
        <f t="shared" si="25"/>
        <v>0</v>
      </c>
      <c r="P62" s="46">
        <f t="shared" si="26"/>
        <v>0</v>
      </c>
    </row>
    <row r="63" spans="1:24" ht="12.75" x14ac:dyDescent="0.2">
      <c r="A63" s="128" t="s">
        <v>250</v>
      </c>
      <c r="B63" s="166"/>
      <c r="C63" s="91" t="s">
        <v>205</v>
      </c>
      <c r="D63" s="107" t="s">
        <v>85</v>
      </c>
      <c r="E63" s="107">
        <v>18</v>
      </c>
      <c r="F63" s="168"/>
      <c r="G63" s="99"/>
      <c r="H63" s="45">
        <f t="shared" si="0"/>
        <v>0</v>
      </c>
      <c r="I63" s="103"/>
      <c r="J63" s="104"/>
      <c r="K63" s="46">
        <f t="shared" si="1"/>
        <v>0</v>
      </c>
      <c r="L63" s="47">
        <f t="shared" si="22"/>
        <v>0</v>
      </c>
      <c r="M63" s="45">
        <f t="shared" si="23"/>
        <v>0</v>
      </c>
      <c r="N63" s="45">
        <f t="shared" si="24"/>
        <v>0</v>
      </c>
      <c r="O63" s="45">
        <f t="shared" si="25"/>
        <v>0</v>
      </c>
      <c r="P63" s="46">
        <f t="shared" si="26"/>
        <v>0</v>
      </c>
    </row>
    <row r="64" spans="1:24" ht="12.75" x14ac:dyDescent="0.2">
      <c r="A64" s="128" t="s">
        <v>251</v>
      </c>
      <c r="B64" s="166"/>
      <c r="C64" s="91" t="s">
        <v>206</v>
      </c>
      <c r="D64" s="107" t="s">
        <v>85</v>
      </c>
      <c r="E64" s="107">
        <v>24</v>
      </c>
      <c r="F64" s="168"/>
      <c r="G64" s="99"/>
      <c r="H64" s="45">
        <f t="shared" si="0"/>
        <v>0</v>
      </c>
      <c r="I64" s="103"/>
      <c r="J64" s="104"/>
      <c r="K64" s="46">
        <f t="shared" si="1"/>
        <v>0</v>
      </c>
      <c r="L64" s="47">
        <f t="shared" si="22"/>
        <v>0</v>
      </c>
      <c r="M64" s="45">
        <f t="shared" si="23"/>
        <v>0</v>
      </c>
      <c r="N64" s="45">
        <f t="shared" si="24"/>
        <v>0</v>
      </c>
      <c r="O64" s="45">
        <f t="shared" si="25"/>
        <v>0</v>
      </c>
      <c r="P64" s="46">
        <f t="shared" si="26"/>
        <v>0</v>
      </c>
    </row>
    <row r="65" spans="1:16" ht="12.75" x14ac:dyDescent="0.2">
      <c r="A65" s="128" t="s">
        <v>252</v>
      </c>
      <c r="B65" s="166"/>
      <c r="C65" s="94" t="s">
        <v>72</v>
      </c>
      <c r="D65" s="107" t="s">
        <v>82</v>
      </c>
      <c r="E65" s="107">
        <v>231</v>
      </c>
      <c r="F65" s="168"/>
      <c r="G65" s="99"/>
      <c r="H65" s="45">
        <f t="shared" si="0"/>
        <v>0</v>
      </c>
      <c r="I65" s="103"/>
      <c r="J65" s="104"/>
      <c r="K65" s="46">
        <f t="shared" si="1"/>
        <v>0</v>
      </c>
      <c r="L65" s="47">
        <f t="shared" si="2"/>
        <v>0</v>
      </c>
      <c r="M65" s="45">
        <f t="shared" si="3"/>
        <v>0</v>
      </c>
      <c r="N65" s="45">
        <f t="shared" si="4"/>
        <v>0</v>
      </c>
      <c r="O65" s="45">
        <f t="shared" si="5"/>
        <v>0</v>
      </c>
      <c r="P65" s="46">
        <f t="shared" si="6"/>
        <v>0</v>
      </c>
    </row>
    <row r="66" spans="1:16" ht="12.75" x14ac:dyDescent="0.2">
      <c r="A66" s="128" t="s">
        <v>253</v>
      </c>
      <c r="B66" s="166"/>
      <c r="C66" s="94" t="s">
        <v>73</v>
      </c>
      <c r="D66" s="107" t="s">
        <v>82</v>
      </c>
      <c r="E66" s="107">
        <v>231</v>
      </c>
      <c r="F66" s="168"/>
      <c r="G66" s="99"/>
      <c r="H66" s="45">
        <f t="shared" si="0"/>
        <v>0</v>
      </c>
      <c r="I66" s="103"/>
      <c r="J66" s="104"/>
      <c r="K66" s="46">
        <f t="shared" si="1"/>
        <v>0</v>
      </c>
      <c r="L66" s="47">
        <f t="shared" si="2"/>
        <v>0</v>
      </c>
      <c r="M66" s="45">
        <f t="shared" si="3"/>
        <v>0</v>
      </c>
      <c r="N66" s="45">
        <f t="shared" si="4"/>
        <v>0</v>
      </c>
      <c r="O66" s="45">
        <f t="shared" si="5"/>
        <v>0</v>
      </c>
      <c r="P66" s="46">
        <f t="shared" si="6"/>
        <v>0</v>
      </c>
    </row>
    <row r="67" spans="1:16" ht="38.25" x14ac:dyDescent="0.2">
      <c r="A67" s="128" t="s">
        <v>254</v>
      </c>
      <c r="B67" s="166"/>
      <c r="C67" s="94" t="s">
        <v>199</v>
      </c>
      <c r="D67" s="107" t="s">
        <v>79</v>
      </c>
      <c r="E67" s="107">
        <v>277.2</v>
      </c>
      <c r="F67" s="168"/>
      <c r="G67" s="99"/>
      <c r="H67" s="45">
        <f t="shared" si="0"/>
        <v>0</v>
      </c>
      <c r="I67" s="103"/>
      <c r="J67" s="104"/>
      <c r="K67" s="46">
        <f t="shared" si="1"/>
        <v>0</v>
      </c>
      <c r="L67" s="47">
        <f t="shared" si="2"/>
        <v>0</v>
      </c>
      <c r="M67" s="45">
        <f t="shared" si="3"/>
        <v>0</v>
      </c>
      <c r="N67" s="45">
        <f t="shared" si="4"/>
        <v>0</v>
      </c>
      <c r="O67" s="45">
        <f t="shared" si="5"/>
        <v>0</v>
      </c>
      <c r="P67" s="46">
        <f t="shared" si="6"/>
        <v>0</v>
      </c>
    </row>
    <row r="68" spans="1:16" ht="12.75" x14ac:dyDescent="0.2">
      <c r="A68" s="36">
        <v>10</v>
      </c>
      <c r="B68" s="166"/>
      <c r="C68" s="92" t="s">
        <v>408</v>
      </c>
      <c r="D68" s="107" t="s">
        <v>79</v>
      </c>
      <c r="E68" s="107">
        <v>222</v>
      </c>
      <c r="F68" s="168"/>
      <c r="G68" s="99"/>
      <c r="H68" s="45">
        <f t="shared" ref="H68:H72" si="27">ROUND(F68*G68,2)</f>
        <v>0</v>
      </c>
      <c r="I68" s="103"/>
      <c r="J68" s="104"/>
      <c r="K68" s="46">
        <f t="shared" ref="K68:K72" si="28">SUM(H68:J68)</f>
        <v>0</v>
      </c>
      <c r="L68" s="47">
        <f t="shared" si="2"/>
        <v>0</v>
      </c>
      <c r="M68" s="45">
        <f t="shared" si="3"/>
        <v>0</v>
      </c>
      <c r="N68" s="45">
        <f t="shared" si="4"/>
        <v>0</v>
      </c>
      <c r="O68" s="45">
        <f t="shared" si="5"/>
        <v>0</v>
      </c>
      <c r="P68" s="46">
        <f t="shared" si="6"/>
        <v>0</v>
      </c>
    </row>
    <row r="69" spans="1:16" ht="38.25" x14ac:dyDescent="0.2">
      <c r="A69" s="128" t="s">
        <v>244</v>
      </c>
      <c r="B69" s="166"/>
      <c r="C69" s="91" t="s">
        <v>350</v>
      </c>
      <c r="D69" s="107" t="s">
        <v>83</v>
      </c>
      <c r="E69" s="107">
        <v>66.599999999999994</v>
      </c>
      <c r="F69" s="168"/>
      <c r="G69" s="99"/>
      <c r="H69" s="45">
        <f t="shared" si="27"/>
        <v>0</v>
      </c>
      <c r="I69" s="103"/>
      <c r="J69" s="104"/>
      <c r="K69" s="46">
        <f t="shared" si="28"/>
        <v>0</v>
      </c>
      <c r="L69" s="47">
        <f t="shared" si="2"/>
        <v>0</v>
      </c>
      <c r="M69" s="45">
        <f t="shared" si="3"/>
        <v>0</v>
      </c>
      <c r="N69" s="45">
        <f t="shared" si="4"/>
        <v>0</v>
      </c>
      <c r="O69" s="45">
        <f t="shared" si="5"/>
        <v>0</v>
      </c>
      <c r="P69" s="46">
        <f t="shared" si="6"/>
        <v>0</v>
      </c>
    </row>
    <row r="70" spans="1:16" ht="25.5" x14ac:dyDescent="0.2">
      <c r="A70" s="128" t="s">
        <v>245</v>
      </c>
      <c r="B70" s="166"/>
      <c r="C70" s="91" t="s">
        <v>351</v>
      </c>
      <c r="D70" s="107" t="s">
        <v>83</v>
      </c>
      <c r="E70" s="107">
        <v>932.4</v>
      </c>
      <c r="F70" s="168"/>
      <c r="G70" s="99"/>
      <c r="H70" s="45">
        <f t="shared" si="27"/>
        <v>0</v>
      </c>
      <c r="I70" s="103"/>
      <c r="J70" s="104"/>
      <c r="K70" s="46">
        <f t="shared" si="28"/>
        <v>0</v>
      </c>
      <c r="L70" s="47">
        <f t="shared" si="2"/>
        <v>0</v>
      </c>
      <c r="M70" s="45">
        <f t="shared" si="3"/>
        <v>0</v>
      </c>
      <c r="N70" s="45">
        <f t="shared" si="4"/>
        <v>0</v>
      </c>
      <c r="O70" s="45">
        <f t="shared" si="5"/>
        <v>0</v>
      </c>
      <c r="P70" s="46">
        <f t="shared" si="6"/>
        <v>0</v>
      </c>
    </row>
    <row r="71" spans="1:16" ht="25.5" x14ac:dyDescent="0.2">
      <c r="A71" s="128" t="s">
        <v>246</v>
      </c>
      <c r="B71" s="166"/>
      <c r="C71" s="91" t="s">
        <v>353</v>
      </c>
      <c r="D71" s="107" t="s">
        <v>81</v>
      </c>
      <c r="E71" s="107">
        <v>44.4</v>
      </c>
      <c r="F71" s="168"/>
      <c r="G71" s="99"/>
      <c r="H71" s="45">
        <f t="shared" si="27"/>
        <v>0</v>
      </c>
      <c r="I71" s="103"/>
      <c r="J71" s="104"/>
      <c r="K71" s="46">
        <f t="shared" si="28"/>
        <v>0</v>
      </c>
      <c r="L71" s="47">
        <f t="shared" si="2"/>
        <v>0</v>
      </c>
      <c r="M71" s="45">
        <f t="shared" si="3"/>
        <v>0</v>
      </c>
      <c r="N71" s="45">
        <f t="shared" si="4"/>
        <v>0</v>
      </c>
      <c r="O71" s="45">
        <f t="shared" si="5"/>
        <v>0</v>
      </c>
      <c r="P71" s="46">
        <f t="shared" si="6"/>
        <v>0</v>
      </c>
    </row>
    <row r="72" spans="1:16" ht="25.5" x14ac:dyDescent="0.2">
      <c r="A72" s="128" t="s">
        <v>247</v>
      </c>
      <c r="B72" s="166"/>
      <c r="C72" s="91" t="s">
        <v>349</v>
      </c>
      <c r="D72" s="107" t="s">
        <v>83</v>
      </c>
      <c r="E72" s="107">
        <v>621.6</v>
      </c>
      <c r="F72" s="108"/>
      <c r="G72" s="99"/>
      <c r="H72" s="45">
        <f t="shared" si="27"/>
        <v>0</v>
      </c>
      <c r="I72" s="103"/>
      <c r="J72" s="104"/>
      <c r="K72" s="46">
        <f t="shared" si="28"/>
        <v>0</v>
      </c>
      <c r="L72" s="47">
        <f t="shared" ref="L72" si="29">ROUND(E72*F72,2)</f>
        <v>0</v>
      </c>
      <c r="M72" s="45">
        <f t="shared" ref="M72" si="30">ROUND(H72*E72,2)</f>
        <v>0</v>
      </c>
      <c r="N72" s="45">
        <f t="shared" ref="N72" si="31">ROUND(I72*E72,2)</f>
        <v>0</v>
      </c>
      <c r="O72" s="45">
        <f t="shared" ref="O72" si="32">ROUND(J72*E72,2)</f>
        <v>0</v>
      </c>
      <c r="P72" s="46">
        <f t="shared" ref="P72" si="33">SUM(M72:O72)</f>
        <v>0</v>
      </c>
    </row>
    <row r="73" spans="1:16" ht="12.75" x14ac:dyDescent="0.2">
      <c r="A73" s="36">
        <v>11</v>
      </c>
      <c r="B73" s="166"/>
      <c r="C73" s="92" t="s">
        <v>74</v>
      </c>
      <c r="D73" s="107"/>
      <c r="E73" s="107"/>
      <c r="F73" s="168"/>
      <c r="G73" s="99"/>
      <c r="H73" s="45">
        <f t="shared" si="0"/>
        <v>0</v>
      </c>
      <c r="I73" s="103"/>
      <c r="J73" s="104"/>
      <c r="K73" s="46">
        <f t="shared" si="1"/>
        <v>0</v>
      </c>
      <c r="L73" s="47">
        <f t="shared" si="2"/>
        <v>0</v>
      </c>
      <c r="M73" s="45">
        <f t="shared" si="3"/>
        <v>0</v>
      </c>
      <c r="N73" s="45">
        <f t="shared" si="4"/>
        <v>0</v>
      </c>
      <c r="O73" s="45">
        <f t="shared" si="5"/>
        <v>0</v>
      </c>
      <c r="P73" s="46">
        <f t="shared" si="6"/>
        <v>0</v>
      </c>
    </row>
    <row r="74" spans="1:16" ht="38.25" x14ac:dyDescent="0.2">
      <c r="A74" s="128" t="s">
        <v>402</v>
      </c>
      <c r="B74" s="166"/>
      <c r="C74" s="106" t="s">
        <v>221</v>
      </c>
      <c r="D74" s="131" t="s">
        <v>115</v>
      </c>
      <c r="E74" s="107">
        <v>1</v>
      </c>
      <c r="F74" s="77"/>
      <c r="G74" s="63"/>
      <c r="H74" s="45">
        <f t="shared" si="0"/>
        <v>0</v>
      </c>
      <c r="I74" s="63"/>
      <c r="J74" s="63"/>
      <c r="K74" s="46">
        <f t="shared" ref="K74:K75" si="34">SUM(H74:J74)</f>
        <v>0</v>
      </c>
      <c r="L74" s="47">
        <f t="shared" si="2"/>
        <v>0</v>
      </c>
      <c r="M74" s="45">
        <f t="shared" si="3"/>
        <v>0</v>
      </c>
      <c r="N74" s="45">
        <f t="shared" si="4"/>
        <v>0</v>
      </c>
      <c r="O74" s="45">
        <f t="shared" si="5"/>
        <v>0</v>
      </c>
      <c r="P74" s="46">
        <f t="shared" si="6"/>
        <v>0</v>
      </c>
    </row>
    <row r="75" spans="1:16" ht="25.5" x14ac:dyDescent="0.2">
      <c r="A75" s="128" t="s">
        <v>403</v>
      </c>
      <c r="B75" s="166"/>
      <c r="C75" s="106" t="s">
        <v>220</v>
      </c>
      <c r="D75" s="131" t="s">
        <v>115</v>
      </c>
      <c r="E75" s="107">
        <v>1</v>
      </c>
      <c r="F75" s="169"/>
      <c r="G75" s="63"/>
      <c r="H75" s="45">
        <f t="shared" si="0"/>
        <v>0</v>
      </c>
      <c r="I75" s="132"/>
      <c r="J75" s="63"/>
      <c r="K75" s="46">
        <f t="shared" si="34"/>
        <v>0</v>
      </c>
      <c r="L75" s="47">
        <f t="shared" si="2"/>
        <v>0</v>
      </c>
      <c r="M75" s="45">
        <f t="shared" si="3"/>
        <v>0</v>
      </c>
      <c r="N75" s="45">
        <f t="shared" si="4"/>
        <v>0</v>
      </c>
      <c r="O75" s="45">
        <f t="shared" si="5"/>
        <v>0</v>
      </c>
      <c r="P75" s="46">
        <f t="shared" si="6"/>
        <v>0</v>
      </c>
    </row>
    <row r="76" spans="1:16" ht="12.75" x14ac:dyDescent="0.2">
      <c r="A76" s="128" t="s">
        <v>404</v>
      </c>
      <c r="B76" s="166"/>
      <c r="C76" s="94" t="s">
        <v>75</v>
      </c>
      <c r="D76" s="107" t="s">
        <v>84</v>
      </c>
      <c r="E76" s="107">
        <v>1</v>
      </c>
      <c r="F76" s="168"/>
      <c r="G76" s="99"/>
      <c r="H76" s="45">
        <f t="shared" si="0"/>
        <v>0</v>
      </c>
      <c r="I76" s="103"/>
      <c r="J76" s="104"/>
      <c r="K76" s="46">
        <f t="shared" si="1"/>
        <v>0</v>
      </c>
      <c r="L76" s="47">
        <f t="shared" si="2"/>
        <v>0</v>
      </c>
      <c r="M76" s="45">
        <f t="shared" si="3"/>
        <v>0</v>
      </c>
      <c r="N76" s="45">
        <f t="shared" si="4"/>
        <v>0</v>
      </c>
      <c r="O76" s="45">
        <f t="shared" si="5"/>
        <v>0</v>
      </c>
      <c r="P76" s="46">
        <f t="shared" si="6"/>
        <v>0</v>
      </c>
    </row>
    <row r="77" spans="1:16" ht="12.75" x14ac:dyDescent="0.2">
      <c r="A77" s="128" t="s">
        <v>405</v>
      </c>
      <c r="B77" s="166"/>
      <c r="C77" s="94" t="s">
        <v>76</v>
      </c>
      <c r="D77" s="107" t="s">
        <v>84</v>
      </c>
      <c r="E77" s="107">
        <v>4</v>
      </c>
      <c r="F77" s="108"/>
      <c r="G77" s="99"/>
      <c r="H77" s="45">
        <f t="shared" si="0"/>
        <v>0</v>
      </c>
      <c r="I77" s="103"/>
      <c r="J77" s="104"/>
      <c r="K77" s="46">
        <f t="shared" si="1"/>
        <v>0</v>
      </c>
      <c r="L77" s="47">
        <f t="shared" si="2"/>
        <v>0</v>
      </c>
      <c r="M77" s="45">
        <f t="shared" si="3"/>
        <v>0</v>
      </c>
      <c r="N77" s="45">
        <f t="shared" si="4"/>
        <v>0</v>
      </c>
      <c r="O77" s="45">
        <f t="shared" si="5"/>
        <v>0</v>
      </c>
      <c r="P77" s="46">
        <f t="shared" si="6"/>
        <v>0</v>
      </c>
    </row>
    <row r="78" spans="1:16" ht="12.75" x14ac:dyDescent="0.2">
      <c r="A78" s="128" t="s">
        <v>406</v>
      </c>
      <c r="B78" s="166"/>
      <c r="C78" s="94" t="s">
        <v>77</v>
      </c>
      <c r="D78" s="107" t="s">
        <v>84</v>
      </c>
      <c r="E78" s="107">
        <v>2</v>
      </c>
      <c r="F78" s="108"/>
      <c r="G78" s="99"/>
      <c r="H78" s="45">
        <f t="shared" si="0"/>
        <v>0</v>
      </c>
      <c r="I78" s="103"/>
      <c r="J78" s="104"/>
      <c r="K78" s="46">
        <f t="shared" si="1"/>
        <v>0</v>
      </c>
      <c r="L78" s="47">
        <f t="shared" si="2"/>
        <v>0</v>
      </c>
      <c r="M78" s="45">
        <f t="shared" si="3"/>
        <v>0</v>
      </c>
      <c r="N78" s="45">
        <f t="shared" si="4"/>
        <v>0</v>
      </c>
      <c r="O78" s="45">
        <f t="shared" si="5"/>
        <v>0</v>
      </c>
      <c r="P78" s="46">
        <f t="shared" si="6"/>
        <v>0</v>
      </c>
    </row>
    <row r="79" spans="1:16" ht="13.5" thickBot="1" x14ac:dyDescent="0.25">
      <c r="A79" s="128" t="s">
        <v>407</v>
      </c>
      <c r="B79" s="166"/>
      <c r="C79" s="171" t="s">
        <v>78</v>
      </c>
      <c r="D79" s="145" t="s">
        <v>84</v>
      </c>
      <c r="E79" s="145">
        <v>1</v>
      </c>
      <c r="F79" s="108"/>
      <c r="G79" s="99"/>
      <c r="H79" s="45">
        <f t="shared" si="0"/>
        <v>0</v>
      </c>
      <c r="I79" s="103"/>
      <c r="J79" s="104"/>
      <c r="K79" s="46">
        <f t="shared" si="1"/>
        <v>0</v>
      </c>
      <c r="L79" s="47">
        <f t="shared" si="2"/>
        <v>0</v>
      </c>
      <c r="M79" s="45">
        <f t="shared" si="3"/>
        <v>0</v>
      </c>
      <c r="N79" s="45">
        <f t="shared" si="4"/>
        <v>0</v>
      </c>
      <c r="O79" s="45">
        <f t="shared" si="5"/>
        <v>0</v>
      </c>
      <c r="P79" s="46">
        <f t="shared" si="6"/>
        <v>0</v>
      </c>
    </row>
    <row r="80" spans="1:16" ht="15.75" customHeight="1" thickBot="1" x14ac:dyDescent="0.25">
      <c r="A80" s="205"/>
      <c r="B80" s="206"/>
      <c r="C80" s="206"/>
      <c r="D80" s="206"/>
      <c r="E80" s="208">
        <f>SUM(E14:E79)</f>
        <v>83092.140000000014</v>
      </c>
      <c r="F80" s="206"/>
      <c r="G80" s="207"/>
      <c r="H80" s="132"/>
      <c r="I80" s="201"/>
      <c r="J80" s="202"/>
      <c r="K80" s="203"/>
      <c r="L80" s="204"/>
      <c r="M80" s="132"/>
      <c r="N80" s="132"/>
      <c r="O80" s="132"/>
      <c r="P80" s="203"/>
    </row>
    <row r="81" spans="1:16" ht="12" customHeight="1" thickBot="1" x14ac:dyDescent="0.25">
      <c r="A81" s="273" t="s">
        <v>400</v>
      </c>
      <c r="B81" s="274"/>
      <c r="C81" s="274"/>
      <c r="D81" s="274"/>
      <c r="E81" s="274"/>
      <c r="F81" s="274"/>
      <c r="G81" s="274"/>
      <c r="H81" s="274"/>
      <c r="I81" s="274"/>
      <c r="J81" s="274"/>
      <c r="K81" s="275"/>
      <c r="L81" s="66">
        <f>SUM(L14:L79)</f>
        <v>0</v>
      </c>
      <c r="M81" s="67">
        <f>SUM(M14:M79)</f>
        <v>0</v>
      </c>
      <c r="N81" s="67">
        <f>SUM(N14:N79)</f>
        <v>0</v>
      </c>
      <c r="O81" s="67">
        <f>SUM(O14:O79)</f>
        <v>0</v>
      </c>
      <c r="P81" s="68">
        <f>SUM(P14:P79)</f>
        <v>0</v>
      </c>
    </row>
    <row r="82" spans="1:16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">
      <c r="A83" s="1" t="s">
        <v>14</v>
      </c>
      <c r="B83" s="15"/>
      <c r="C83" s="272">
        <f>'Kops a'!C31:H31</f>
        <v>0</v>
      </c>
      <c r="D83" s="272"/>
      <c r="E83" s="272"/>
      <c r="F83" s="272"/>
      <c r="G83" s="272"/>
      <c r="H83" s="272"/>
      <c r="I83" s="15"/>
      <c r="J83" s="15"/>
      <c r="K83" s="15"/>
      <c r="L83" s="15"/>
      <c r="M83" s="15"/>
      <c r="N83" s="15"/>
      <c r="O83" s="15"/>
      <c r="P83" s="15"/>
    </row>
    <row r="84" spans="1:16" x14ac:dyDescent="0.2">
      <c r="A84" s="15"/>
      <c r="B84" s="15"/>
      <c r="C84" s="209" t="s">
        <v>15</v>
      </c>
      <c r="D84" s="209"/>
      <c r="E84" s="209"/>
      <c r="F84" s="209"/>
      <c r="G84" s="209"/>
      <c r="H84" s="209"/>
      <c r="I84" s="15"/>
      <c r="J84" s="15"/>
      <c r="K84" s="15"/>
      <c r="L84" s="15"/>
      <c r="M84" s="15"/>
      <c r="N84" s="15"/>
      <c r="O84" s="15"/>
      <c r="P84" s="15"/>
    </row>
    <row r="85" spans="1:16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16" x14ac:dyDescent="0.2">
      <c r="A86" s="83" t="str">
        <f>'Kops a'!A34</f>
        <v>Tāme sastādīta (datums)</v>
      </c>
      <c r="B86" s="84"/>
      <c r="C86" s="84"/>
      <c r="D86" s="8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1:16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 x14ac:dyDescent="0.2">
      <c r="A88" s="1" t="s">
        <v>37</v>
      </c>
      <c r="B88" s="15"/>
      <c r="C88" s="272">
        <f>'Kops a'!C36:H36</f>
        <v>0</v>
      </c>
      <c r="D88" s="272"/>
      <c r="E88" s="272"/>
      <c r="F88" s="272"/>
      <c r="G88" s="272"/>
      <c r="H88" s="272"/>
      <c r="I88" s="15"/>
      <c r="J88" s="15"/>
      <c r="K88" s="15"/>
      <c r="L88" s="15"/>
      <c r="M88" s="15"/>
      <c r="N88" s="15"/>
      <c r="O88" s="15"/>
      <c r="P88" s="15"/>
    </row>
    <row r="89" spans="1:16" x14ac:dyDescent="0.2">
      <c r="A89" s="15"/>
      <c r="B89" s="15"/>
      <c r="C89" s="209" t="s">
        <v>15</v>
      </c>
      <c r="D89" s="209"/>
      <c r="E89" s="209"/>
      <c r="F89" s="209"/>
      <c r="G89" s="209"/>
      <c r="H89" s="209"/>
      <c r="I89" s="15"/>
      <c r="J89" s="15"/>
      <c r="K89" s="15"/>
      <c r="L89" s="15"/>
      <c r="M89" s="15"/>
      <c r="N89" s="15"/>
      <c r="O89" s="15"/>
      <c r="P89" s="15"/>
    </row>
    <row r="90" spans="1:16" x14ac:dyDescent="0.2">
      <c r="A90" s="83" t="s">
        <v>54</v>
      </c>
      <c r="B90" s="84"/>
      <c r="C90" s="88">
        <f>'Kops a'!C39</f>
        <v>0</v>
      </c>
      <c r="D90" s="48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1:16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</sheetData>
  <mergeCells count="22">
    <mergeCell ref="E12:E13"/>
    <mergeCell ref="C88:H88"/>
    <mergeCell ref="C89:H89"/>
    <mergeCell ref="C83:H83"/>
    <mergeCell ref="C84:H84"/>
    <mergeCell ref="A81:K81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I14:J67 I76:J80 B76:G79 B74:B75 B73:G73 A14:G67 I73:J73 I69:J71 A69:G70 B71:G71 A71:A72">
    <cfRule type="cellIs" dxfId="185" priority="37" operator="equal">
      <formula>0</formula>
    </cfRule>
  </conditionalFormatting>
  <conditionalFormatting sqref="N9:O9 H14:H67 H76:H80 K76:P80 K14:P67 K73:P73 H73 H69:H71 K69:P71">
    <cfRule type="cellIs" dxfId="184" priority="35" operator="equal">
      <formula>0</formula>
    </cfRule>
  </conditionalFormatting>
  <conditionalFormatting sqref="C2:I2">
    <cfRule type="cellIs" dxfId="183" priority="32" operator="equal">
      <formula>0</formula>
    </cfRule>
  </conditionalFormatting>
  <conditionalFormatting sqref="O10:P10">
    <cfRule type="cellIs" dxfId="182" priority="31" operator="equal">
      <formula>"20__. gada __. _________"</formula>
    </cfRule>
  </conditionalFormatting>
  <conditionalFormatting sqref="C88:H88">
    <cfRule type="cellIs" dxfId="181" priority="26" operator="equal">
      <formula>0</formula>
    </cfRule>
  </conditionalFormatting>
  <conditionalFormatting sqref="C83:H83">
    <cfRule type="cellIs" dxfId="180" priority="25" operator="equal">
      <formula>0</formula>
    </cfRule>
  </conditionalFormatting>
  <conditionalFormatting sqref="L81:P81">
    <cfRule type="cellIs" dxfId="179" priority="24" operator="equal">
      <formula>0</formula>
    </cfRule>
  </conditionalFormatting>
  <conditionalFormatting sqref="C4:I4">
    <cfRule type="cellIs" dxfId="178" priority="23" operator="equal">
      <formula>0</formula>
    </cfRule>
  </conditionalFormatting>
  <conditionalFormatting sqref="D5:L8">
    <cfRule type="cellIs" dxfId="177" priority="21" operator="equal">
      <formula>0</formula>
    </cfRule>
  </conditionalFormatting>
  <conditionalFormatting sqref="C88:H88 C90 C83:H83">
    <cfRule type="cellIs" dxfId="176" priority="20" operator="equal">
      <formula>0</formula>
    </cfRule>
  </conditionalFormatting>
  <conditionalFormatting sqref="D1">
    <cfRule type="cellIs" dxfId="175" priority="19" operator="equal">
      <formula>0</formula>
    </cfRule>
  </conditionalFormatting>
  <conditionalFormatting sqref="I74:I75 D74:F75">
    <cfRule type="cellIs" dxfId="174" priority="18" operator="equal">
      <formula>0</formula>
    </cfRule>
  </conditionalFormatting>
  <conditionalFormatting sqref="H74:H75 K74:P75">
    <cfRule type="cellIs" dxfId="173" priority="17" operator="equal">
      <formula>0</formula>
    </cfRule>
  </conditionalFormatting>
  <conditionalFormatting sqref="C74:C75">
    <cfRule type="cellIs" dxfId="172" priority="16" operator="equal">
      <formula>0</formula>
    </cfRule>
  </conditionalFormatting>
  <conditionalFormatting sqref="J74:J75">
    <cfRule type="cellIs" dxfId="171" priority="15" operator="equal">
      <formula>0</formula>
    </cfRule>
  </conditionalFormatting>
  <conditionalFormatting sqref="G74:G75">
    <cfRule type="cellIs" dxfId="170" priority="14" operator="equal">
      <formula>0</formula>
    </cfRule>
  </conditionalFormatting>
  <conditionalFormatting sqref="A73:A80">
    <cfRule type="cellIs" dxfId="169" priority="12" operator="equal">
      <formula>0</formula>
    </cfRule>
  </conditionalFormatting>
  <conditionalFormatting sqref="A9:F9">
    <cfRule type="containsText" dxfId="168" priority="1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A81:K81">
    <cfRule type="containsText" dxfId="167" priority="10" operator="containsText" text="Tiešās izmaksas kopā, t. sk. darba devēja sociālais nodoklis __.__% ">
      <formula>NOT(ISERROR(SEARCH("Tiešās izmaksas kopā, t. sk. darba devēja sociālais nodoklis __.__% ",A81)))</formula>
    </cfRule>
  </conditionalFormatting>
  <conditionalFormatting sqref="I68:J68 A68:C68 E68:G68">
    <cfRule type="cellIs" dxfId="166" priority="9" operator="equal">
      <formula>0</formula>
    </cfRule>
  </conditionalFormatting>
  <conditionalFormatting sqref="H68 K68:P68">
    <cfRule type="cellIs" dxfId="165" priority="8" operator="equal">
      <formula>0</formula>
    </cfRule>
  </conditionalFormatting>
  <conditionalFormatting sqref="B72 D72:E72">
    <cfRule type="cellIs" dxfId="164" priority="7" operator="equal">
      <formula>0</formula>
    </cfRule>
  </conditionalFormatting>
  <conditionalFormatting sqref="C72">
    <cfRule type="cellIs" dxfId="163" priority="5" operator="equal">
      <formula>0</formula>
    </cfRule>
  </conditionalFormatting>
  <conditionalFormatting sqref="I72:J72 G72">
    <cfRule type="cellIs" dxfId="162" priority="4" operator="equal">
      <formula>0</formula>
    </cfRule>
  </conditionalFormatting>
  <conditionalFormatting sqref="H72 K72:P72">
    <cfRule type="cellIs" dxfId="161" priority="3" operator="equal">
      <formula>0</formula>
    </cfRule>
  </conditionalFormatting>
  <conditionalFormatting sqref="F72">
    <cfRule type="cellIs" dxfId="160" priority="2" operator="equal">
      <formula>0</formula>
    </cfRule>
  </conditionalFormatting>
  <conditionalFormatting sqref="D68">
    <cfRule type="cellIs" dxfId="159" priority="1" operator="equal">
      <formula>0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8" operator="containsText" id="{BC596309-6EE4-47E0-A590-F3D2F6DA868B}">
            <xm:f>NOT(ISERROR(SEARCH("Tāme sastādīta ____. gada ___. ______________",A86)))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27" operator="containsText" id="{A5053C80-E745-4777-A201-BBBD02E74FC0}">
            <xm:f>NOT(ISERROR(SEARCH("Sertifikāta Nr. _________________________________",A90)))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U71"/>
  <sheetViews>
    <sheetView topLeftCell="A43" zoomScaleNormal="100" workbookViewId="0">
      <selection activeCell="C72" sqref="C72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49">
        <v>2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255" t="s">
        <v>86</v>
      </c>
      <c r="D2" s="255"/>
      <c r="E2" s="255"/>
      <c r="F2" s="255"/>
      <c r="G2" s="255"/>
      <c r="H2" s="255"/>
      <c r="I2" s="255"/>
      <c r="J2" s="27"/>
    </row>
    <row r="3" spans="1:16" x14ac:dyDescent="0.2">
      <c r="A3" s="28"/>
      <c r="B3" s="28"/>
      <c r="C3" s="218" t="s">
        <v>17</v>
      </c>
      <c r="D3" s="218"/>
      <c r="E3" s="218"/>
      <c r="F3" s="218"/>
      <c r="G3" s="218"/>
      <c r="H3" s="218"/>
      <c r="I3" s="218"/>
      <c r="J3" s="28"/>
    </row>
    <row r="4" spans="1:16" x14ac:dyDescent="0.2">
      <c r="A4" s="28"/>
      <c r="B4" s="28"/>
      <c r="C4" s="256" t="s">
        <v>52</v>
      </c>
      <c r="D4" s="256"/>
      <c r="E4" s="256"/>
      <c r="F4" s="256"/>
      <c r="G4" s="256"/>
      <c r="H4" s="256"/>
      <c r="I4" s="256"/>
      <c r="J4" s="28"/>
    </row>
    <row r="5" spans="1:16" x14ac:dyDescent="0.2">
      <c r="A5" s="21"/>
      <c r="B5" s="21"/>
      <c r="C5" s="25" t="s">
        <v>5</v>
      </c>
      <c r="D5" s="269" t="str">
        <f>'Kops a'!D6</f>
        <v>Daudzdzīvokļu dzīvojamās māja, kad.Nr.3260 003 0167 003</v>
      </c>
      <c r="E5" s="269"/>
      <c r="F5" s="269"/>
      <c r="G5" s="269"/>
      <c r="H5" s="269"/>
      <c r="I5" s="269"/>
      <c r="J5" s="269"/>
      <c r="K5" s="269"/>
      <c r="L5" s="269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269" t="str">
        <f>'Kops a'!D7</f>
        <v>Vienkāršotās atjaunošanas apliecinājuma karte</v>
      </c>
      <c r="E6" s="269"/>
      <c r="F6" s="269"/>
      <c r="G6" s="269"/>
      <c r="H6" s="269"/>
      <c r="I6" s="269"/>
      <c r="J6" s="269"/>
      <c r="K6" s="269"/>
      <c r="L6" s="269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269" t="str">
        <f>'Kops a'!D8</f>
        <v>Blaumaņa iela 20, Koknese</v>
      </c>
      <c r="E7" s="269"/>
      <c r="F7" s="269"/>
      <c r="G7" s="269"/>
      <c r="H7" s="269"/>
      <c r="I7" s="269"/>
      <c r="J7" s="269"/>
      <c r="K7" s="269"/>
      <c r="L7" s="269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269">
        <f>'Kops a'!D9</f>
        <v>0</v>
      </c>
      <c r="E8" s="269"/>
      <c r="F8" s="269"/>
      <c r="G8" s="269"/>
      <c r="H8" s="269"/>
      <c r="I8" s="269"/>
      <c r="J8" s="269"/>
      <c r="K8" s="269"/>
      <c r="L8" s="269"/>
      <c r="M8" s="15"/>
      <c r="N8" s="15"/>
      <c r="O8" s="15"/>
      <c r="P8" s="15"/>
    </row>
    <row r="9" spans="1:16" ht="11.25" customHeight="1" x14ac:dyDescent="0.2">
      <c r="A9" s="257"/>
      <c r="B9" s="257"/>
      <c r="C9" s="257"/>
      <c r="D9" s="257"/>
      <c r="E9" s="257"/>
      <c r="F9" s="257"/>
      <c r="G9" s="29"/>
      <c r="H9" s="29"/>
      <c r="I9" s="29"/>
      <c r="J9" s="261" t="s">
        <v>39</v>
      </c>
      <c r="K9" s="261"/>
      <c r="L9" s="261"/>
      <c r="M9" s="261"/>
      <c r="N9" s="268">
        <f>P62</f>
        <v>0</v>
      </c>
      <c r="O9" s="268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A66</f>
        <v>Tāme sastādīta (datums)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229" t="s">
        <v>23</v>
      </c>
      <c r="B12" s="263" t="s">
        <v>40</v>
      </c>
      <c r="C12" s="259" t="s">
        <v>41</v>
      </c>
      <c r="D12" s="266" t="s">
        <v>42</v>
      </c>
      <c r="E12" s="270" t="s">
        <v>43</v>
      </c>
      <c r="F12" s="258" t="s">
        <v>44</v>
      </c>
      <c r="G12" s="259"/>
      <c r="H12" s="259"/>
      <c r="I12" s="259"/>
      <c r="J12" s="259"/>
      <c r="K12" s="260"/>
      <c r="L12" s="258" t="s">
        <v>45</v>
      </c>
      <c r="M12" s="259"/>
      <c r="N12" s="259"/>
      <c r="O12" s="259"/>
      <c r="P12" s="260"/>
    </row>
    <row r="13" spans="1:16" ht="121.5" customHeight="1" thickBot="1" x14ac:dyDescent="0.25">
      <c r="A13" s="262"/>
      <c r="B13" s="264"/>
      <c r="C13" s="265"/>
      <c r="D13" s="267"/>
      <c r="E13" s="271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60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60" t="s">
        <v>51</v>
      </c>
    </row>
    <row r="14" spans="1:16" ht="12.75" x14ac:dyDescent="0.2">
      <c r="A14" s="154">
        <v>1</v>
      </c>
      <c r="B14" s="152"/>
      <c r="C14" s="105" t="s">
        <v>87</v>
      </c>
      <c r="D14" s="155" t="s">
        <v>79</v>
      </c>
      <c r="E14" s="164">
        <v>257.17</v>
      </c>
      <c r="F14" s="114"/>
      <c r="G14" s="156"/>
      <c r="H14" s="156">
        <f>ROUND(F14*G14,2)</f>
        <v>0</v>
      </c>
      <c r="I14" s="115"/>
      <c r="J14" s="116"/>
      <c r="K14" s="157">
        <f>SUM(H14:J14)</f>
        <v>0</v>
      </c>
      <c r="L14" s="65">
        <f>ROUND(E14*F14,2)</f>
        <v>0</v>
      </c>
      <c r="M14" s="63">
        <f>ROUND(H14*E14,2)</f>
        <v>0</v>
      </c>
      <c r="N14" s="63">
        <f>ROUND(I14*E14,2)</f>
        <v>0</v>
      </c>
      <c r="O14" s="63">
        <f>ROUND(J14*E14,2)</f>
        <v>0</v>
      </c>
      <c r="P14" s="64">
        <f>SUM(M14:O14)</f>
        <v>0</v>
      </c>
    </row>
    <row r="15" spans="1:16" ht="12.75" x14ac:dyDescent="0.2">
      <c r="A15" s="128" t="s">
        <v>177</v>
      </c>
      <c r="B15" s="37"/>
      <c r="C15" s="106" t="s">
        <v>88</v>
      </c>
      <c r="D15" s="96" t="s">
        <v>89</v>
      </c>
      <c r="E15" s="107">
        <v>6.9</v>
      </c>
      <c r="F15" s="108"/>
      <c r="G15" s="63"/>
      <c r="H15" s="45">
        <f t="shared" ref="H15:H61" si="0">ROUND(F15*G15,2)</f>
        <v>0</v>
      </c>
      <c r="I15" s="103"/>
      <c r="J15" s="104"/>
      <c r="K15" s="46">
        <f t="shared" ref="K15:K61" si="1">SUM(H15:J15)</f>
        <v>0</v>
      </c>
      <c r="L15" s="47">
        <f t="shared" ref="L15:L61" si="2">ROUND(E15*F15,2)</f>
        <v>0</v>
      </c>
      <c r="M15" s="45">
        <f t="shared" ref="M15:M61" si="3">ROUND(H15*E15,2)</f>
        <v>0</v>
      </c>
      <c r="N15" s="45">
        <f t="shared" ref="N15:N61" si="4">ROUND(I15*E15,2)</f>
        <v>0</v>
      </c>
      <c r="O15" s="45">
        <f t="shared" ref="O15:O61" si="5">ROUND(J15*E15,2)</f>
        <v>0</v>
      </c>
      <c r="P15" s="46">
        <f t="shared" ref="P15:P61" si="6">SUM(M15:O15)</f>
        <v>0</v>
      </c>
    </row>
    <row r="16" spans="1:16" ht="12.75" x14ac:dyDescent="0.2">
      <c r="A16" s="128" t="s">
        <v>178</v>
      </c>
      <c r="B16" s="37"/>
      <c r="C16" s="106" t="s">
        <v>90</v>
      </c>
      <c r="D16" s="96" t="s">
        <v>89</v>
      </c>
      <c r="E16" s="107">
        <v>202.3</v>
      </c>
      <c r="F16" s="108"/>
      <c r="G16" s="63"/>
      <c r="H16" s="45">
        <f t="shared" si="0"/>
        <v>0</v>
      </c>
      <c r="I16" s="103"/>
      <c r="J16" s="104"/>
      <c r="K16" s="46">
        <f t="shared" si="1"/>
        <v>0</v>
      </c>
      <c r="L16" s="47">
        <f t="shared" si="2"/>
        <v>0</v>
      </c>
      <c r="M16" s="45">
        <f t="shared" si="3"/>
        <v>0</v>
      </c>
      <c r="N16" s="45">
        <f t="shared" si="4"/>
        <v>0</v>
      </c>
      <c r="O16" s="45">
        <f t="shared" si="5"/>
        <v>0</v>
      </c>
      <c r="P16" s="46">
        <f t="shared" si="6"/>
        <v>0</v>
      </c>
    </row>
    <row r="17" spans="1:21" ht="38.25" x14ac:dyDescent="0.2">
      <c r="A17" s="159" t="s">
        <v>179</v>
      </c>
      <c r="B17" s="149"/>
      <c r="C17" s="106" t="s">
        <v>197</v>
      </c>
      <c r="D17" s="96" t="s">
        <v>198</v>
      </c>
      <c r="E17" s="107">
        <v>7</v>
      </c>
      <c r="F17" s="108"/>
      <c r="G17" s="63"/>
      <c r="H17" s="45">
        <f t="shared" si="0"/>
        <v>0</v>
      </c>
      <c r="I17" s="103"/>
      <c r="J17" s="104"/>
      <c r="K17" s="46">
        <f t="shared" si="1"/>
        <v>0</v>
      </c>
      <c r="L17" s="47">
        <f t="shared" ref="L17" si="7">ROUND(E17*F17,2)</f>
        <v>0</v>
      </c>
      <c r="M17" s="45">
        <f t="shared" ref="M17" si="8">ROUND(H17*E17,2)</f>
        <v>0</v>
      </c>
      <c r="N17" s="45">
        <f t="shared" ref="N17" si="9">ROUND(I17*E17,2)</f>
        <v>0</v>
      </c>
      <c r="O17" s="45">
        <f t="shared" ref="O17" si="10">ROUND(J17*E17,2)</f>
        <v>0</v>
      </c>
      <c r="P17" s="46">
        <f t="shared" ref="P17" si="11">SUM(M17:O17)</f>
        <v>0</v>
      </c>
    </row>
    <row r="18" spans="1:21" ht="25.5" x14ac:dyDescent="0.2">
      <c r="A18" s="128" t="s">
        <v>180</v>
      </c>
      <c r="B18" s="37"/>
      <c r="C18" s="106" t="s">
        <v>91</v>
      </c>
      <c r="D18" s="96" t="s">
        <v>79</v>
      </c>
      <c r="E18" s="153">
        <v>324.01</v>
      </c>
      <c r="F18" s="108"/>
      <c r="G18" s="63"/>
      <c r="H18" s="45">
        <f t="shared" si="0"/>
        <v>0</v>
      </c>
      <c r="I18" s="103"/>
      <c r="J18" s="104"/>
      <c r="K18" s="46">
        <f t="shared" si="1"/>
        <v>0</v>
      </c>
      <c r="L18" s="47">
        <f t="shared" si="2"/>
        <v>0</v>
      </c>
      <c r="M18" s="45">
        <f t="shared" si="3"/>
        <v>0</v>
      </c>
      <c r="N18" s="45">
        <f t="shared" si="4"/>
        <v>0</v>
      </c>
      <c r="O18" s="45">
        <f t="shared" si="5"/>
        <v>0</v>
      </c>
      <c r="P18" s="46">
        <f t="shared" si="6"/>
        <v>0</v>
      </c>
    </row>
    <row r="19" spans="1:21" ht="25.5" x14ac:dyDescent="0.2">
      <c r="A19" s="128" t="s">
        <v>181</v>
      </c>
      <c r="B19" s="37"/>
      <c r="C19" s="158" t="s">
        <v>224</v>
      </c>
      <c r="D19" s="96" t="s">
        <v>79</v>
      </c>
      <c r="E19" s="107">
        <v>13.47</v>
      </c>
      <c r="F19" s="108"/>
      <c r="G19" s="63"/>
      <c r="H19" s="45">
        <f t="shared" si="0"/>
        <v>0</v>
      </c>
      <c r="I19" s="103"/>
      <c r="J19" s="104"/>
      <c r="K19" s="46">
        <f t="shared" si="1"/>
        <v>0</v>
      </c>
      <c r="L19" s="47">
        <f t="shared" si="2"/>
        <v>0</v>
      </c>
      <c r="M19" s="45">
        <f t="shared" si="3"/>
        <v>0</v>
      </c>
      <c r="N19" s="45">
        <f t="shared" ref="N19" si="12">ROUND(I19*E19,2)</f>
        <v>0</v>
      </c>
      <c r="O19" s="45">
        <f t="shared" ref="O19" si="13">ROUND(J19*E19,2)</f>
        <v>0</v>
      </c>
      <c r="P19" s="46">
        <f t="shared" ref="P19" si="14">SUM(M19:O19)</f>
        <v>0</v>
      </c>
    </row>
    <row r="20" spans="1:21" ht="25.5" x14ac:dyDescent="0.2">
      <c r="A20" s="128" t="s">
        <v>182</v>
      </c>
      <c r="B20" s="37"/>
      <c r="C20" s="94" t="s">
        <v>357</v>
      </c>
      <c r="D20" s="109" t="s">
        <v>83</v>
      </c>
      <c r="E20" s="107">
        <v>756.03</v>
      </c>
      <c r="F20" s="100"/>
      <c r="G20" s="63"/>
      <c r="H20" s="45">
        <f t="shared" si="0"/>
        <v>0</v>
      </c>
      <c r="I20" s="103"/>
      <c r="J20" s="104"/>
      <c r="K20" s="46">
        <f t="shared" si="1"/>
        <v>0</v>
      </c>
      <c r="L20" s="47">
        <f t="shared" ref="L20:L25" si="15">ROUND(E20*F20,2)</f>
        <v>0</v>
      </c>
      <c r="M20" s="45">
        <f t="shared" ref="M20:M25" si="16">ROUND(H20*E20,2)</f>
        <v>0</v>
      </c>
      <c r="N20" s="45">
        <f t="shared" ref="N20:N25" si="17">ROUND(I20*E20,2)</f>
        <v>0</v>
      </c>
      <c r="O20" s="45">
        <f t="shared" ref="O20:O25" si="18">ROUND(J20*E20,2)</f>
        <v>0</v>
      </c>
      <c r="P20" s="46">
        <f t="shared" si="6"/>
        <v>0</v>
      </c>
    </row>
    <row r="21" spans="1:21" ht="12.75" x14ac:dyDescent="0.2">
      <c r="A21" s="128" t="s">
        <v>183</v>
      </c>
      <c r="B21" s="37"/>
      <c r="C21" s="91" t="s">
        <v>358</v>
      </c>
      <c r="D21" s="96" t="s">
        <v>83</v>
      </c>
      <c r="E21" s="107">
        <v>1543.01</v>
      </c>
      <c r="F21" s="108"/>
      <c r="G21" s="63"/>
      <c r="H21" s="45">
        <f t="shared" si="0"/>
        <v>0</v>
      </c>
      <c r="I21" s="103"/>
      <c r="J21" s="104"/>
      <c r="K21" s="46">
        <f t="shared" si="1"/>
        <v>0</v>
      </c>
      <c r="L21" s="47">
        <f t="shared" si="15"/>
        <v>0</v>
      </c>
      <c r="M21" s="45">
        <f t="shared" si="16"/>
        <v>0</v>
      </c>
      <c r="N21" s="45">
        <f t="shared" si="17"/>
        <v>0</v>
      </c>
      <c r="O21" s="45">
        <f t="shared" si="18"/>
        <v>0</v>
      </c>
      <c r="P21" s="46">
        <f t="shared" si="6"/>
        <v>0</v>
      </c>
    </row>
    <row r="22" spans="1:21" ht="12.75" x14ac:dyDescent="0.2">
      <c r="A22" s="128" t="s">
        <v>184</v>
      </c>
      <c r="B22" s="37"/>
      <c r="C22" s="106" t="s">
        <v>92</v>
      </c>
      <c r="D22" s="96" t="s">
        <v>79</v>
      </c>
      <c r="E22" s="153">
        <v>257.17</v>
      </c>
      <c r="F22" s="108"/>
      <c r="G22" s="63"/>
      <c r="H22" s="45">
        <f t="shared" si="0"/>
        <v>0</v>
      </c>
      <c r="I22" s="103"/>
      <c r="J22" s="104"/>
      <c r="K22" s="46">
        <f t="shared" si="1"/>
        <v>0</v>
      </c>
      <c r="L22" s="47">
        <f t="shared" si="15"/>
        <v>0</v>
      </c>
      <c r="M22" s="45">
        <f t="shared" si="16"/>
        <v>0</v>
      </c>
      <c r="N22" s="45">
        <f t="shared" si="17"/>
        <v>0</v>
      </c>
      <c r="O22" s="45">
        <f t="shared" si="18"/>
        <v>0</v>
      </c>
      <c r="P22" s="46">
        <f t="shared" si="6"/>
        <v>0</v>
      </c>
    </row>
    <row r="23" spans="1:21" ht="25.5" x14ac:dyDescent="0.2">
      <c r="A23" s="128" t="s">
        <v>185</v>
      </c>
      <c r="B23" s="37"/>
      <c r="C23" s="91" t="s">
        <v>359</v>
      </c>
      <c r="D23" s="96" t="s">
        <v>93</v>
      </c>
      <c r="E23" s="107">
        <v>540</v>
      </c>
      <c r="F23" s="108"/>
      <c r="G23" s="63"/>
      <c r="H23" s="45">
        <f t="shared" si="0"/>
        <v>0</v>
      </c>
      <c r="I23" s="103"/>
      <c r="J23" s="104"/>
      <c r="K23" s="46">
        <f t="shared" si="1"/>
        <v>0</v>
      </c>
      <c r="L23" s="47">
        <f t="shared" si="15"/>
        <v>0</v>
      </c>
      <c r="M23" s="45">
        <f t="shared" si="16"/>
        <v>0</v>
      </c>
      <c r="N23" s="45">
        <f t="shared" si="17"/>
        <v>0</v>
      </c>
      <c r="O23" s="45">
        <f t="shared" si="18"/>
        <v>0</v>
      </c>
      <c r="P23" s="46">
        <f t="shared" si="6"/>
        <v>0</v>
      </c>
    </row>
    <row r="24" spans="1:21" ht="12.75" x14ac:dyDescent="0.2">
      <c r="A24" s="128" t="s">
        <v>186</v>
      </c>
      <c r="B24" s="37"/>
      <c r="C24" s="91" t="s">
        <v>94</v>
      </c>
      <c r="D24" s="96" t="s">
        <v>79</v>
      </c>
      <c r="E24" s="153">
        <v>136.47999999999999</v>
      </c>
      <c r="F24" s="108"/>
      <c r="G24" s="63"/>
      <c r="H24" s="45">
        <f t="shared" si="0"/>
        <v>0</v>
      </c>
      <c r="I24" s="103"/>
      <c r="J24" s="104"/>
      <c r="K24" s="46">
        <f t="shared" si="1"/>
        <v>0</v>
      </c>
      <c r="L24" s="47">
        <f t="shared" si="15"/>
        <v>0</v>
      </c>
      <c r="M24" s="45">
        <f t="shared" si="16"/>
        <v>0</v>
      </c>
      <c r="N24" s="45">
        <f t="shared" si="17"/>
        <v>0</v>
      </c>
      <c r="O24" s="45">
        <f t="shared" si="18"/>
        <v>0</v>
      </c>
      <c r="P24" s="46">
        <f t="shared" si="6"/>
        <v>0</v>
      </c>
    </row>
    <row r="25" spans="1:21" ht="12.75" x14ac:dyDescent="0.2">
      <c r="A25" s="128" t="s">
        <v>187</v>
      </c>
      <c r="B25" s="37"/>
      <c r="C25" s="91" t="s">
        <v>346</v>
      </c>
      <c r="D25" s="96" t="s">
        <v>83</v>
      </c>
      <c r="E25" s="107">
        <v>955.37</v>
      </c>
      <c r="F25" s="108"/>
      <c r="G25" s="63"/>
      <c r="H25" s="45">
        <f t="shared" si="0"/>
        <v>0</v>
      </c>
      <c r="I25" s="103"/>
      <c r="J25" s="104"/>
      <c r="K25" s="46">
        <f t="shared" si="1"/>
        <v>0</v>
      </c>
      <c r="L25" s="47">
        <f t="shared" si="15"/>
        <v>0</v>
      </c>
      <c r="M25" s="45">
        <f t="shared" si="16"/>
        <v>0</v>
      </c>
      <c r="N25" s="45">
        <f t="shared" si="17"/>
        <v>0</v>
      </c>
      <c r="O25" s="45">
        <f t="shared" si="18"/>
        <v>0</v>
      </c>
      <c r="P25" s="46">
        <f t="shared" si="6"/>
        <v>0</v>
      </c>
    </row>
    <row r="26" spans="1:21" ht="25.5" x14ac:dyDescent="0.2">
      <c r="A26" s="128" t="s">
        <v>188</v>
      </c>
      <c r="B26" s="37"/>
      <c r="C26" s="91" t="s">
        <v>399</v>
      </c>
      <c r="D26" s="96" t="s">
        <v>93</v>
      </c>
      <c r="E26" s="107">
        <v>13</v>
      </c>
      <c r="F26" s="98"/>
      <c r="G26" s="63"/>
      <c r="H26" s="45">
        <f t="shared" si="0"/>
        <v>0</v>
      </c>
      <c r="I26" s="103"/>
      <c r="J26" s="104"/>
      <c r="K26" s="46">
        <f t="shared" si="1"/>
        <v>0</v>
      </c>
      <c r="L26" s="47">
        <f t="shared" si="2"/>
        <v>0</v>
      </c>
      <c r="M26" s="45">
        <f t="shared" si="3"/>
        <v>0</v>
      </c>
      <c r="N26" s="45">
        <f t="shared" si="4"/>
        <v>0</v>
      </c>
      <c r="O26" s="45">
        <f t="shared" si="5"/>
        <v>0</v>
      </c>
      <c r="P26" s="46">
        <f t="shared" si="6"/>
        <v>0</v>
      </c>
    </row>
    <row r="27" spans="1:21" ht="12.75" x14ac:dyDescent="0.2">
      <c r="A27" s="61">
        <v>2</v>
      </c>
      <c r="B27" s="37"/>
      <c r="C27" s="130" t="s">
        <v>95</v>
      </c>
      <c r="D27" s="95" t="s">
        <v>79</v>
      </c>
      <c r="E27" s="153">
        <v>572</v>
      </c>
      <c r="F27" s="98"/>
      <c r="G27" s="63"/>
      <c r="H27" s="45"/>
      <c r="I27" s="103"/>
      <c r="J27" s="104"/>
      <c r="K27" s="46">
        <f t="shared" si="1"/>
        <v>0</v>
      </c>
      <c r="L27" s="47">
        <f t="shared" si="2"/>
        <v>0</v>
      </c>
      <c r="M27" s="45">
        <f t="shared" si="3"/>
        <v>0</v>
      </c>
      <c r="N27" s="45">
        <f t="shared" si="4"/>
        <v>0</v>
      </c>
      <c r="O27" s="45">
        <f t="shared" si="5"/>
        <v>0</v>
      </c>
      <c r="P27" s="46">
        <f t="shared" si="6"/>
        <v>0</v>
      </c>
    </row>
    <row r="28" spans="1:21" ht="12.75" x14ac:dyDescent="0.2">
      <c r="A28" s="128" t="s">
        <v>190</v>
      </c>
      <c r="B28" s="37"/>
      <c r="C28" s="106" t="s">
        <v>96</v>
      </c>
      <c r="D28" s="96" t="s">
        <v>79</v>
      </c>
      <c r="E28" s="107">
        <f>E27</f>
        <v>572</v>
      </c>
      <c r="F28" s="108"/>
      <c r="G28" s="63"/>
      <c r="H28" s="45">
        <f t="shared" si="0"/>
        <v>0</v>
      </c>
      <c r="I28" s="103"/>
      <c r="J28" s="104"/>
      <c r="K28" s="46">
        <f t="shared" si="1"/>
        <v>0</v>
      </c>
      <c r="L28" s="47">
        <f t="shared" si="2"/>
        <v>0</v>
      </c>
      <c r="M28" s="45">
        <f t="shared" si="3"/>
        <v>0</v>
      </c>
      <c r="N28" s="45">
        <f t="shared" si="4"/>
        <v>0</v>
      </c>
      <c r="O28" s="45">
        <f t="shared" si="5"/>
        <v>0</v>
      </c>
      <c r="P28" s="46">
        <f t="shared" si="6"/>
        <v>0</v>
      </c>
    </row>
    <row r="29" spans="1:21" ht="12.75" x14ac:dyDescent="0.2">
      <c r="A29" s="128" t="s">
        <v>191</v>
      </c>
      <c r="B29" s="37"/>
      <c r="C29" s="91" t="s">
        <v>345</v>
      </c>
      <c r="D29" s="96" t="s">
        <v>83</v>
      </c>
      <c r="E29" s="107">
        <v>3432</v>
      </c>
      <c r="F29" s="108"/>
      <c r="G29" s="63"/>
      <c r="H29" s="45">
        <f t="shared" si="0"/>
        <v>0</v>
      </c>
      <c r="I29" s="103"/>
      <c r="J29" s="104"/>
      <c r="K29" s="46">
        <f t="shared" si="1"/>
        <v>0</v>
      </c>
      <c r="L29" s="47">
        <f t="shared" si="2"/>
        <v>0</v>
      </c>
      <c r="M29" s="45">
        <f t="shared" si="3"/>
        <v>0</v>
      </c>
      <c r="N29" s="45">
        <f t="shared" si="4"/>
        <v>0</v>
      </c>
      <c r="O29" s="45">
        <f t="shared" si="5"/>
        <v>0</v>
      </c>
      <c r="P29" s="46">
        <f t="shared" si="6"/>
        <v>0</v>
      </c>
    </row>
    <row r="30" spans="1:21" ht="12.75" x14ac:dyDescent="0.2">
      <c r="A30" s="128" t="s">
        <v>192</v>
      </c>
      <c r="B30" s="37"/>
      <c r="C30" s="106" t="s">
        <v>97</v>
      </c>
      <c r="D30" s="96" t="s">
        <v>79</v>
      </c>
      <c r="E30" s="107">
        <v>487</v>
      </c>
      <c r="F30" s="108"/>
      <c r="G30" s="63"/>
      <c r="H30" s="45">
        <f t="shared" si="0"/>
        <v>0</v>
      </c>
      <c r="I30" s="103"/>
      <c r="J30" s="104"/>
      <c r="K30" s="46">
        <f t="shared" si="1"/>
        <v>0</v>
      </c>
      <c r="L30" s="47">
        <f t="shared" si="2"/>
        <v>0</v>
      </c>
      <c r="M30" s="45">
        <f t="shared" si="3"/>
        <v>0</v>
      </c>
      <c r="N30" s="45">
        <f t="shared" si="4"/>
        <v>0</v>
      </c>
      <c r="O30" s="45">
        <f t="shared" si="5"/>
        <v>0</v>
      </c>
      <c r="P30" s="46">
        <f t="shared" si="6"/>
        <v>0</v>
      </c>
    </row>
    <row r="31" spans="1:21" ht="12.75" x14ac:dyDescent="0.2">
      <c r="A31" s="128" t="s">
        <v>226</v>
      </c>
      <c r="B31" s="37"/>
      <c r="C31" s="106" t="s">
        <v>397</v>
      </c>
      <c r="D31" s="96" t="s">
        <v>79</v>
      </c>
      <c r="E31" s="107">
        <v>85</v>
      </c>
      <c r="F31" s="108"/>
      <c r="G31" s="63"/>
      <c r="H31" s="45">
        <f t="shared" si="0"/>
        <v>0</v>
      </c>
      <c r="I31" s="103"/>
      <c r="J31" s="104"/>
      <c r="K31" s="46">
        <f t="shared" si="1"/>
        <v>0</v>
      </c>
      <c r="L31" s="47">
        <f t="shared" si="2"/>
        <v>0</v>
      </c>
      <c r="M31" s="45">
        <f t="shared" si="3"/>
        <v>0</v>
      </c>
      <c r="N31" s="45">
        <f t="shared" si="4"/>
        <v>0</v>
      </c>
      <c r="O31" s="45">
        <f t="shared" si="5"/>
        <v>0</v>
      </c>
      <c r="P31" s="46">
        <f t="shared" si="6"/>
        <v>0</v>
      </c>
    </row>
    <row r="32" spans="1:21" ht="25.5" x14ac:dyDescent="0.2">
      <c r="A32" s="128" t="s">
        <v>227</v>
      </c>
      <c r="B32" s="37"/>
      <c r="C32" s="91" t="s">
        <v>360</v>
      </c>
      <c r="D32" s="96" t="s">
        <v>93</v>
      </c>
      <c r="E32" s="107">
        <v>2045</v>
      </c>
      <c r="F32" s="108"/>
      <c r="G32" s="63"/>
      <c r="H32" s="45">
        <f t="shared" si="0"/>
        <v>0</v>
      </c>
      <c r="I32" s="103"/>
      <c r="J32" s="104"/>
      <c r="K32" s="46">
        <f t="shared" si="1"/>
        <v>0</v>
      </c>
      <c r="L32" s="47">
        <f t="shared" si="2"/>
        <v>0</v>
      </c>
      <c r="M32" s="45">
        <f t="shared" si="3"/>
        <v>0</v>
      </c>
      <c r="N32" s="45">
        <f t="shared" si="4"/>
        <v>0</v>
      </c>
      <c r="O32" s="45">
        <f t="shared" si="5"/>
        <v>0</v>
      </c>
      <c r="P32" s="46">
        <f t="shared" si="6"/>
        <v>0</v>
      </c>
      <c r="S32" s="276"/>
      <c r="T32" s="276"/>
      <c r="U32" s="276"/>
    </row>
    <row r="33" spans="1:20" ht="12.75" x14ac:dyDescent="0.2">
      <c r="A33" s="128" t="s">
        <v>228</v>
      </c>
      <c r="B33" s="37"/>
      <c r="C33" s="91" t="s">
        <v>346</v>
      </c>
      <c r="D33" s="96" t="s">
        <v>83</v>
      </c>
      <c r="E33" s="107">
        <v>3409</v>
      </c>
      <c r="F33" s="108"/>
      <c r="G33" s="63"/>
      <c r="H33" s="45">
        <f t="shared" si="0"/>
        <v>0</v>
      </c>
      <c r="I33" s="103"/>
      <c r="J33" s="104"/>
      <c r="K33" s="46">
        <f t="shared" si="1"/>
        <v>0</v>
      </c>
      <c r="L33" s="47">
        <f t="shared" si="2"/>
        <v>0</v>
      </c>
      <c r="M33" s="45">
        <f t="shared" si="3"/>
        <v>0</v>
      </c>
      <c r="N33" s="45">
        <f t="shared" si="4"/>
        <v>0</v>
      </c>
      <c r="O33" s="45">
        <f t="shared" si="5"/>
        <v>0</v>
      </c>
      <c r="P33" s="46">
        <f t="shared" si="6"/>
        <v>0</v>
      </c>
    </row>
    <row r="34" spans="1:20" ht="12.75" x14ac:dyDescent="0.2">
      <c r="A34" s="128" t="s">
        <v>229</v>
      </c>
      <c r="B34" s="37"/>
      <c r="C34" s="91" t="s">
        <v>94</v>
      </c>
      <c r="D34" s="96" t="s">
        <v>79</v>
      </c>
      <c r="E34" s="107">
        <v>487</v>
      </c>
      <c r="F34" s="108"/>
      <c r="G34" s="63"/>
      <c r="H34" s="45">
        <f t="shared" si="0"/>
        <v>0</v>
      </c>
      <c r="I34" s="103"/>
      <c r="J34" s="104"/>
      <c r="K34" s="46">
        <f t="shared" si="1"/>
        <v>0</v>
      </c>
      <c r="L34" s="47">
        <f t="shared" si="2"/>
        <v>0</v>
      </c>
      <c r="M34" s="45">
        <f t="shared" si="3"/>
        <v>0</v>
      </c>
      <c r="N34" s="45">
        <f t="shared" si="4"/>
        <v>0</v>
      </c>
      <c r="O34" s="45">
        <f t="shared" si="5"/>
        <v>0</v>
      </c>
      <c r="P34" s="46">
        <f t="shared" si="6"/>
        <v>0</v>
      </c>
    </row>
    <row r="35" spans="1:20" ht="25.5" x14ac:dyDescent="0.2">
      <c r="A35" s="128" t="s">
        <v>230</v>
      </c>
      <c r="B35" s="37"/>
      <c r="C35" s="91" t="s">
        <v>219</v>
      </c>
      <c r="D35" s="96" t="s">
        <v>115</v>
      </c>
      <c r="E35" s="107">
        <v>1</v>
      </c>
      <c r="F35" s="65"/>
      <c r="G35" s="63"/>
      <c r="H35" s="45">
        <f t="shared" si="0"/>
        <v>0</v>
      </c>
      <c r="I35" s="63"/>
      <c r="J35" s="63"/>
      <c r="K35" s="46">
        <f t="shared" ref="K35" si="19">SUM(H35:J35)</f>
        <v>0</v>
      </c>
      <c r="L35" s="47">
        <f t="shared" si="2"/>
        <v>0</v>
      </c>
      <c r="M35" s="45">
        <f t="shared" si="3"/>
        <v>0</v>
      </c>
      <c r="N35" s="45">
        <f t="shared" si="4"/>
        <v>0</v>
      </c>
      <c r="O35" s="45">
        <f t="shared" si="5"/>
        <v>0</v>
      </c>
      <c r="P35" s="46">
        <f t="shared" si="6"/>
        <v>0</v>
      </c>
    </row>
    <row r="36" spans="1:20" ht="25.5" x14ac:dyDescent="0.2">
      <c r="A36" s="61">
        <v>3</v>
      </c>
      <c r="B36" s="37"/>
      <c r="C36" s="92" t="s">
        <v>98</v>
      </c>
      <c r="D36" s="96" t="s">
        <v>85</v>
      </c>
      <c r="E36" s="107">
        <v>1</v>
      </c>
      <c r="F36" s="98"/>
      <c r="G36" s="63"/>
      <c r="H36" s="45">
        <f t="shared" si="0"/>
        <v>0</v>
      </c>
      <c r="I36" s="103"/>
      <c r="J36" s="104"/>
      <c r="K36" s="46">
        <f t="shared" si="1"/>
        <v>0</v>
      </c>
      <c r="L36" s="47">
        <f t="shared" si="2"/>
        <v>0</v>
      </c>
      <c r="M36" s="45">
        <f t="shared" si="3"/>
        <v>0</v>
      </c>
      <c r="N36" s="45">
        <f t="shared" si="4"/>
        <v>0</v>
      </c>
      <c r="O36" s="45">
        <f t="shared" si="5"/>
        <v>0</v>
      </c>
      <c r="P36" s="46">
        <f t="shared" si="6"/>
        <v>0</v>
      </c>
    </row>
    <row r="37" spans="1:20" ht="12.75" x14ac:dyDescent="0.2">
      <c r="A37" s="128" t="s">
        <v>231</v>
      </c>
      <c r="B37" s="37"/>
      <c r="C37" s="91" t="s">
        <v>71</v>
      </c>
      <c r="D37" s="96" t="s">
        <v>85</v>
      </c>
      <c r="E37" s="107">
        <f>E36</f>
        <v>1</v>
      </c>
      <c r="F37" s="100"/>
      <c r="G37" s="63"/>
      <c r="H37" s="45">
        <f t="shared" si="0"/>
        <v>0</v>
      </c>
      <c r="I37" s="103"/>
      <c r="J37" s="104"/>
      <c r="K37" s="46">
        <f t="shared" si="1"/>
        <v>0</v>
      </c>
      <c r="L37" s="47">
        <f t="shared" si="2"/>
        <v>0</v>
      </c>
      <c r="M37" s="45">
        <f t="shared" si="3"/>
        <v>0</v>
      </c>
      <c r="N37" s="45">
        <f t="shared" si="4"/>
        <v>0</v>
      </c>
      <c r="O37" s="45">
        <f t="shared" si="5"/>
        <v>0</v>
      </c>
      <c r="P37" s="46">
        <f t="shared" si="6"/>
        <v>0</v>
      </c>
    </row>
    <row r="38" spans="1:20" ht="12.75" x14ac:dyDescent="0.2">
      <c r="A38" s="61">
        <v>4</v>
      </c>
      <c r="B38" s="37"/>
      <c r="C38" s="110" t="s">
        <v>99</v>
      </c>
      <c r="D38" s="109" t="s">
        <v>79</v>
      </c>
      <c r="E38" s="107">
        <f>E24</f>
        <v>136.47999999999999</v>
      </c>
      <c r="F38" s="108"/>
      <c r="G38" s="63"/>
      <c r="H38" s="45">
        <f t="shared" si="0"/>
        <v>0</v>
      </c>
      <c r="I38" s="103"/>
      <c r="J38" s="104"/>
      <c r="K38" s="46">
        <f t="shared" si="1"/>
        <v>0</v>
      </c>
      <c r="L38" s="47">
        <f t="shared" si="2"/>
        <v>0</v>
      </c>
      <c r="M38" s="45">
        <f t="shared" si="3"/>
        <v>0</v>
      </c>
      <c r="N38" s="45">
        <f t="shared" si="4"/>
        <v>0</v>
      </c>
      <c r="O38" s="45">
        <f t="shared" si="5"/>
        <v>0</v>
      </c>
      <c r="P38" s="46">
        <f t="shared" si="6"/>
        <v>0</v>
      </c>
      <c r="T38" s="161"/>
    </row>
    <row r="39" spans="1:20" ht="12.75" x14ac:dyDescent="0.2">
      <c r="A39" s="128" t="s">
        <v>238</v>
      </c>
      <c r="B39" s="37"/>
      <c r="C39" s="91" t="s">
        <v>348</v>
      </c>
      <c r="D39" s="96" t="s">
        <v>81</v>
      </c>
      <c r="E39" s="107">
        <v>68.239999999999995</v>
      </c>
      <c r="F39" s="108"/>
      <c r="G39" s="63"/>
      <c r="H39" s="45">
        <f t="shared" si="0"/>
        <v>0</v>
      </c>
      <c r="I39" s="103"/>
      <c r="J39" s="104"/>
      <c r="K39" s="46">
        <f t="shared" si="1"/>
        <v>0</v>
      </c>
      <c r="L39" s="47">
        <f t="shared" si="2"/>
        <v>0</v>
      </c>
      <c r="M39" s="45">
        <f t="shared" si="3"/>
        <v>0</v>
      </c>
      <c r="N39" s="45">
        <f t="shared" si="4"/>
        <v>0</v>
      </c>
      <c r="O39" s="45">
        <f t="shared" si="5"/>
        <v>0</v>
      </c>
      <c r="P39" s="46">
        <f t="shared" si="6"/>
        <v>0</v>
      </c>
    </row>
    <row r="40" spans="1:20" ht="25.5" x14ac:dyDescent="0.2">
      <c r="A40" s="128" t="s">
        <v>255</v>
      </c>
      <c r="B40" s="37"/>
      <c r="C40" s="106" t="s">
        <v>398</v>
      </c>
      <c r="D40" s="96" t="s">
        <v>83</v>
      </c>
      <c r="E40" s="107">
        <v>204.72</v>
      </c>
      <c r="F40" s="108"/>
      <c r="G40" s="63"/>
      <c r="H40" s="45">
        <f t="shared" si="0"/>
        <v>0</v>
      </c>
      <c r="I40" s="103"/>
      <c r="J40" s="104"/>
      <c r="K40" s="46">
        <f t="shared" si="1"/>
        <v>0</v>
      </c>
      <c r="L40" s="47">
        <f t="shared" si="2"/>
        <v>0</v>
      </c>
      <c r="M40" s="45">
        <f t="shared" si="3"/>
        <v>0</v>
      </c>
      <c r="N40" s="45">
        <f t="shared" si="4"/>
        <v>0</v>
      </c>
      <c r="O40" s="45">
        <f t="shared" si="5"/>
        <v>0</v>
      </c>
      <c r="P40" s="46">
        <f t="shared" si="6"/>
        <v>0</v>
      </c>
    </row>
    <row r="41" spans="1:20" ht="25.5" x14ac:dyDescent="0.2">
      <c r="A41" s="128" t="s">
        <v>256</v>
      </c>
      <c r="B41" s="37"/>
      <c r="C41" s="106" t="s">
        <v>361</v>
      </c>
      <c r="D41" s="96" t="s">
        <v>79</v>
      </c>
      <c r="E41" s="107">
        <v>78.3</v>
      </c>
      <c r="F41" s="108"/>
      <c r="G41" s="63"/>
      <c r="H41" s="45">
        <f t="shared" si="0"/>
        <v>0</v>
      </c>
      <c r="I41" s="103"/>
      <c r="J41" s="104"/>
      <c r="K41" s="46">
        <f t="shared" si="1"/>
        <v>0</v>
      </c>
      <c r="L41" s="47">
        <f t="shared" si="2"/>
        <v>0</v>
      </c>
      <c r="M41" s="45">
        <f t="shared" si="3"/>
        <v>0</v>
      </c>
      <c r="N41" s="45">
        <f t="shared" si="4"/>
        <v>0</v>
      </c>
      <c r="O41" s="45">
        <f t="shared" si="5"/>
        <v>0</v>
      </c>
      <c r="P41" s="46">
        <f t="shared" si="6"/>
        <v>0</v>
      </c>
    </row>
    <row r="42" spans="1:20" ht="12.75" x14ac:dyDescent="0.2">
      <c r="A42" s="61">
        <v>5</v>
      </c>
      <c r="B42" s="37"/>
      <c r="C42" s="110" t="s">
        <v>100</v>
      </c>
      <c r="D42" s="96" t="s">
        <v>79</v>
      </c>
      <c r="E42" s="107">
        <v>122.15</v>
      </c>
      <c r="F42" s="108"/>
      <c r="G42" s="63"/>
      <c r="H42" s="45">
        <f t="shared" si="0"/>
        <v>0</v>
      </c>
      <c r="I42" s="103"/>
      <c r="J42" s="104"/>
      <c r="K42" s="46">
        <f t="shared" si="1"/>
        <v>0</v>
      </c>
      <c r="L42" s="47">
        <f t="shared" si="2"/>
        <v>0</v>
      </c>
      <c r="M42" s="45">
        <f t="shared" si="3"/>
        <v>0</v>
      </c>
      <c r="N42" s="45">
        <f t="shared" si="4"/>
        <v>0</v>
      </c>
      <c r="O42" s="45">
        <f t="shared" si="5"/>
        <v>0</v>
      </c>
      <c r="P42" s="46">
        <f t="shared" si="6"/>
        <v>0</v>
      </c>
      <c r="Q42" s="19"/>
    </row>
    <row r="43" spans="1:20" ht="12.75" x14ac:dyDescent="0.2">
      <c r="A43" s="128" t="s">
        <v>239</v>
      </c>
      <c r="B43" s="37"/>
      <c r="C43" s="106" t="s">
        <v>101</v>
      </c>
      <c r="D43" s="96" t="s">
        <v>89</v>
      </c>
      <c r="E43" s="107">
        <v>96.25</v>
      </c>
      <c r="F43" s="108"/>
      <c r="G43" s="63"/>
      <c r="H43" s="45">
        <f t="shared" si="0"/>
        <v>0</v>
      </c>
      <c r="I43" s="103"/>
      <c r="J43" s="104"/>
      <c r="K43" s="46">
        <f t="shared" si="1"/>
        <v>0</v>
      </c>
      <c r="L43" s="47">
        <f t="shared" si="2"/>
        <v>0</v>
      </c>
      <c r="M43" s="45">
        <f t="shared" si="3"/>
        <v>0</v>
      </c>
      <c r="N43" s="45">
        <f t="shared" si="4"/>
        <v>0</v>
      </c>
      <c r="O43" s="45">
        <f t="shared" si="5"/>
        <v>0</v>
      </c>
      <c r="P43" s="46">
        <f t="shared" si="6"/>
        <v>0</v>
      </c>
      <c r="Q43" s="19"/>
    </row>
    <row r="44" spans="1:20" ht="12.75" x14ac:dyDescent="0.2">
      <c r="A44" s="128" t="s">
        <v>257</v>
      </c>
      <c r="B44" s="37"/>
      <c r="C44" s="106" t="s">
        <v>102</v>
      </c>
      <c r="D44" s="96" t="s">
        <v>89</v>
      </c>
      <c r="E44" s="107">
        <v>28</v>
      </c>
      <c r="F44" s="108"/>
      <c r="G44" s="63"/>
      <c r="H44" s="45">
        <f t="shared" si="0"/>
        <v>0</v>
      </c>
      <c r="I44" s="103"/>
      <c r="J44" s="104"/>
      <c r="K44" s="46">
        <f t="shared" si="1"/>
        <v>0</v>
      </c>
      <c r="L44" s="47">
        <f t="shared" si="2"/>
        <v>0</v>
      </c>
      <c r="M44" s="45">
        <f t="shared" si="3"/>
        <v>0</v>
      </c>
      <c r="N44" s="45">
        <f t="shared" si="4"/>
        <v>0</v>
      </c>
      <c r="O44" s="45">
        <f t="shared" si="5"/>
        <v>0</v>
      </c>
      <c r="P44" s="46">
        <f t="shared" si="6"/>
        <v>0</v>
      </c>
      <c r="Q44" s="19"/>
    </row>
    <row r="45" spans="1:20" ht="12.75" x14ac:dyDescent="0.2">
      <c r="A45" s="128" t="s">
        <v>263</v>
      </c>
      <c r="B45" s="37"/>
      <c r="C45" s="106" t="s">
        <v>103</v>
      </c>
      <c r="D45" s="96" t="s">
        <v>89</v>
      </c>
      <c r="E45" s="107">
        <v>3.85</v>
      </c>
      <c r="F45" s="108"/>
      <c r="G45" s="63"/>
      <c r="H45" s="45">
        <f t="shared" si="0"/>
        <v>0</v>
      </c>
      <c r="I45" s="103"/>
      <c r="J45" s="104"/>
      <c r="K45" s="46">
        <f t="shared" si="1"/>
        <v>0</v>
      </c>
      <c r="L45" s="47">
        <f t="shared" si="2"/>
        <v>0</v>
      </c>
      <c r="M45" s="45">
        <f t="shared" si="3"/>
        <v>0</v>
      </c>
      <c r="N45" s="45">
        <f t="shared" si="4"/>
        <v>0</v>
      </c>
      <c r="O45" s="45">
        <f t="shared" si="5"/>
        <v>0</v>
      </c>
      <c r="P45" s="46">
        <f t="shared" si="6"/>
        <v>0</v>
      </c>
      <c r="Q45" s="19"/>
    </row>
    <row r="46" spans="1:20" ht="12.75" x14ac:dyDescent="0.2">
      <c r="A46" s="128" t="s">
        <v>264</v>
      </c>
      <c r="B46" s="37"/>
      <c r="C46" s="106" t="s">
        <v>104</v>
      </c>
      <c r="D46" s="96" t="s">
        <v>82</v>
      </c>
      <c r="E46" s="150">
        <v>172</v>
      </c>
      <c r="F46" s="108"/>
      <c r="G46" s="63"/>
      <c r="H46" s="45">
        <f t="shared" si="0"/>
        <v>0</v>
      </c>
      <c r="I46" s="103"/>
      <c r="J46" s="104"/>
      <c r="K46" s="46">
        <f t="shared" si="1"/>
        <v>0</v>
      </c>
      <c r="L46" s="47">
        <f t="shared" si="2"/>
        <v>0</v>
      </c>
      <c r="M46" s="45">
        <f t="shared" si="3"/>
        <v>0</v>
      </c>
      <c r="N46" s="45">
        <f t="shared" si="4"/>
        <v>0</v>
      </c>
      <c r="O46" s="45">
        <f t="shared" si="5"/>
        <v>0</v>
      </c>
      <c r="P46" s="46">
        <f t="shared" si="6"/>
        <v>0</v>
      </c>
      <c r="Q46" s="19"/>
    </row>
    <row r="47" spans="1:20" ht="14.25" customHeight="1" x14ac:dyDescent="0.2">
      <c r="A47" s="128" t="s">
        <v>265</v>
      </c>
      <c r="B47" s="37"/>
      <c r="C47" s="106" t="s">
        <v>105</v>
      </c>
      <c r="D47" s="96" t="s">
        <v>89</v>
      </c>
      <c r="E47" s="107">
        <v>6.48</v>
      </c>
      <c r="F47" s="108"/>
      <c r="G47" s="63"/>
      <c r="H47" s="45">
        <f t="shared" ref="H47" si="20">ROUND(F47*G47,2)</f>
        <v>0</v>
      </c>
      <c r="I47" s="103"/>
      <c r="J47" s="104"/>
      <c r="K47" s="46">
        <f t="shared" si="1"/>
        <v>0</v>
      </c>
      <c r="L47" s="47">
        <f t="shared" si="2"/>
        <v>0</v>
      </c>
      <c r="M47" s="45">
        <f t="shared" si="3"/>
        <v>0</v>
      </c>
      <c r="N47" s="45">
        <f t="shared" si="4"/>
        <v>0</v>
      </c>
      <c r="O47" s="45">
        <f t="shared" si="5"/>
        <v>0</v>
      </c>
      <c r="P47" s="46">
        <f t="shared" si="6"/>
        <v>0</v>
      </c>
      <c r="Q47" s="19"/>
    </row>
    <row r="48" spans="1:20" ht="12.75" x14ac:dyDescent="0.2">
      <c r="A48" s="128" t="s">
        <v>266</v>
      </c>
      <c r="B48" s="37"/>
      <c r="C48" s="106" t="s">
        <v>106</v>
      </c>
      <c r="D48" s="96" t="s">
        <v>79</v>
      </c>
      <c r="E48" s="107">
        <v>122.15</v>
      </c>
      <c r="F48" s="108"/>
      <c r="G48" s="63"/>
      <c r="H48" s="45">
        <f t="shared" si="0"/>
        <v>0</v>
      </c>
      <c r="I48" s="103"/>
      <c r="J48" s="104"/>
      <c r="K48" s="46">
        <f t="shared" si="1"/>
        <v>0</v>
      </c>
      <c r="L48" s="47">
        <f t="shared" si="2"/>
        <v>0</v>
      </c>
      <c r="M48" s="45">
        <f t="shared" si="3"/>
        <v>0</v>
      </c>
      <c r="N48" s="45">
        <f t="shared" si="4"/>
        <v>0</v>
      </c>
      <c r="O48" s="45">
        <f t="shared" si="5"/>
        <v>0</v>
      </c>
      <c r="P48" s="46">
        <f t="shared" si="6"/>
        <v>0</v>
      </c>
    </row>
    <row r="49" spans="1:16" ht="12.75" x14ac:dyDescent="0.2">
      <c r="A49" s="128" t="s">
        <v>267</v>
      </c>
      <c r="B49" s="37"/>
      <c r="C49" s="106" t="s">
        <v>107</v>
      </c>
      <c r="D49" s="96" t="s">
        <v>93</v>
      </c>
      <c r="E49" s="150">
        <v>13</v>
      </c>
      <c r="F49" s="108"/>
      <c r="G49" s="63"/>
      <c r="H49" s="45">
        <f t="shared" si="0"/>
        <v>0</v>
      </c>
      <c r="I49" s="103"/>
      <c r="J49" s="104"/>
      <c r="K49" s="46">
        <f t="shared" si="1"/>
        <v>0</v>
      </c>
      <c r="L49" s="47">
        <f t="shared" si="2"/>
        <v>0</v>
      </c>
      <c r="M49" s="45">
        <f t="shared" si="3"/>
        <v>0</v>
      </c>
      <c r="N49" s="45">
        <f t="shared" si="4"/>
        <v>0</v>
      </c>
      <c r="O49" s="45">
        <f t="shared" si="5"/>
        <v>0</v>
      </c>
      <c r="P49" s="46">
        <f t="shared" si="6"/>
        <v>0</v>
      </c>
    </row>
    <row r="50" spans="1:16" ht="12.75" x14ac:dyDescent="0.2">
      <c r="A50" s="128" t="s">
        <v>268</v>
      </c>
      <c r="B50" s="37"/>
      <c r="C50" s="106" t="s">
        <v>108</v>
      </c>
      <c r="D50" s="96" t="s">
        <v>79</v>
      </c>
      <c r="E50" s="150">
        <v>98</v>
      </c>
      <c r="F50" s="108"/>
      <c r="G50" s="63"/>
      <c r="H50" s="45">
        <f t="shared" si="0"/>
        <v>0</v>
      </c>
      <c r="I50" s="103"/>
      <c r="J50" s="104"/>
      <c r="K50" s="46">
        <f t="shared" si="1"/>
        <v>0</v>
      </c>
      <c r="L50" s="47">
        <f t="shared" si="2"/>
        <v>0</v>
      </c>
      <c r="M50" s="45">
        <f t="shared" si="3"/>
        <v>0</v>
      </c>
      <c r="N50" s="45">
        <f t="shared" si="4"/>
        <v>0</v>
      </c>
      <c r="O50" s="45">
        <f t="shared" si="5"/>
        <v>0</v>
      </c>
      <c r="P50" s="46">
        <f t="shared" si="6"/>
        <v>0</v>
      </c>
    </row>
    <row r="51" spans="1:16" ht="12.75" x14ac:dyDescent="0.2">
      <c r="A51" s="128" t="s">
        <v>269</v>
      </c>
      <c r="B51" s="37"/>
      <c r="C51" s="106" t="s">
        <v>109</v>
      </c>
      <c r="D51" s="96" t="s">
        <v>79</v>
      </c>
      <c r="E51" s="150">
        <v>98</v>
      </c>
      <c r="F51" s="108"/>
      <c r="G51" s="63"/>
      <c r="H51" s="45">
        <f t="shared" si="0"/>
        <v>0</v>
      </c>
      <c r="I51" s="103"/>
      <c r="J51" s="104"/>
      <c r="K51" s="46">
        <f t="shared" si="1"/>
        <v>0</v>
      </c>
      <c r="L51" s="47">
        <f t="shared" si="2"/>
        <v>0</v>
      </c>
      <c r="M51" s="45">
        <f t="shared" si="3"/>
        <v>0</v>
      </c>
      <c r="N51" s="45">
        <f t="shared" si="4"/>
        <v>0</v>
      </c>
      <c r="O51" s="45">
        <f t="shared" si="5"/>
        <v>0</v>
      </c>
      <c r="P51" s="46">
        <f t="shared" si="6"/>
        <v>0</v>
      </c>
    </row>
    <row r="52" spans="1:16" ht="12.75" x14ac:dyDescent="0.2">
      <c r="A52" s="128" t="s">
        <v>270</v>
      </c>
      <c r="B52" s="37"/>
      <c r="C52" s="106" t="s">
        <v>110</v>
      </c>
      <c r="D52" s="96" t="s">
        <v>79</v>
      </c>
      <c r="E52" s="107">
        <v>400</v>
      </c>
      <c r="F52" s="108"/>
      <c r="G52" s="63"/>
      <c r="H52" s="45">
        <f t="shared" si="0"/>
        <v>0</v>
      </c>
      <c r="I52" s="103"/>
      <c r="J52" s="104"/>
      <c r="K52" s="46">
        <f t="shared" si="1"/>
        <v>0</v>
      </c>
      <c r="L52" s="47">
        <f t="shared" si="2"/>
        <v>0</v>
      </c>
      <c r="M52" s="45">
        <f t="shared" si="3"/>
        <v>0</v>
      </c>
      <c r="N52" s="45">
        <f t="shared" si="4"/>
        <v>0</v>
      </c>
      <c r="O52" s="45">
        <f t="shared" si="5"/>
        <v>0</v>
      </c>
      <c r="P52" s="46">
        <f t="shared" si="6"/>
        <v>0</v>
      </c>
    </row>
    <row r="53" spans="1:16" ht="12.75" x14ac:dyDescent="0.2">
      <c r="A53" s="128" t="s">
        <v>271</v>
      </c>
      <c r="B53" s="37"/>
      <c r="C53" s="106" t="s">
        <v>111</v>
      </c>
      <c r="D53" s="96" t="s">
        <v>79</v>
      </c>
      <c r="E53" s="107">
        <v>440</v>
      </c>
      <c r="F53" s="108"/>
      <c r="G53" s="63"/>
      <c r="H53" s="45">
        <f t="shared" si="0"/>
        <v>0</v>
      </c>
      <c r="I53" s="103"/>
      <c r="J53" s="104"/>
      <c r="K53" s="46">
        <f t="shared" si="1"/>
        <v>0</v>
      </c>
      <c r="L53" s="47">
        <f t="shared" si="2"/>
        <v>0</v>
      </c>
      <c r="M53" s="45">
        <f t="shared" si="3"/>
        <v>0</v>
      </c>
      <c r="N53" s="45">
        <f t="shared" si="4"/>
        <v>0</v>
      </c>
      <c r="O53" s="45">
        <f t="shared" si="5"/>
        <v>0</v>
      </c>
      <c r="P53" s="46">
        <f t="shared" si="6"/>
        <v>0</v>
      </c>
    </row>
    <row r="54" spans="1:16" ht="25.5" x14ac:dyDescent="0.2">
      <c r="A54" s="61">
        <v>6</v>
      </c>
      <c r="B54" s="37"/>
      <c r="C54" s="111" t="s">
        <v>112</v>
      </c>
      <c r="D54" s="96" t="s">
        <v>93</v>
      </c>
      <c r="E54" s="107">
        <v>4</v>
      </c>
      <c r="F54" s="108"/>
      <c r="G54" s="63"/>
      <c r="H54" s="45">
        <f t="shared" si="0"/>
        <v>0</v>
      </c>
      <c r="I54" s="103"/>
      <c r="J54" s="104"/>
      <c r="K54" s="46">
        <f t="shared" si="1"/>
        <v>0</v>
      </c>
      <c r="L54" s="47">
        <f t="shared" si="2"/>
        <v>0</v>
      </c>
      <c r="M54" s="45">
        <f t="shared" si="3"/>
        <v>0</v>
      </c>
      <c r="N54" s="45">
        <f t="shared" si="4"/>
        <v>0</v>
      </c>
      <c r="O54" s="45">
        <f t="shared" si="5"/>
        <v>0</v>
      </c>
      <c r="P54" s="46">
        <f t="shared" si="6"/>
        <v>0</v>
      </c>
    </row>
    <row r="55" spans="1:16" ht="25.5" x14ac:dyDescent="0.2">
      <c r="A55" s="128" t="s">
        <v>240</v>
      </c>
      <c r="B55" s="37"/>
      <c r="C55" s="94" t="s">
        <v>113</v>
      </c>
      <c r="D55" s="96" t="s">
        <v>79</v>
      </c>
      <c r="E55" s="107">
        <v>28</v>
      </c>
      <c r="F55" s="108"/>
      <c r="G55" s="63"/>
      <c r="H55" s="45">
        <f t="shared" si="0"/>
        <v>0</v>
      </c>
      <c r="I55" s="103"/>
      <c r="J55" s="104"/>
      <c r="K55" s="46">
        <f t="shared" si="1"/>
        <v>0</v>
      </c>
      <c r="L55" s="47">
        <f t="shared" si="2"/>
        <v>0</v>
      </c>
      <c r="M55" s="45">
        <f t="shared" si="3"/>
        <v>0</v>
      </c>
      <c r="N55" s="45">
        <f t="shared" si="4"/>
        <v>0</v>
      </c>
      <c r="O55" s="45">
        <f t="shared" si="5"/>
        <v>0</v>
      </c>
      <c r="P55" s="46">
        <f t="shared" si="6"/>
        <v>0</v>
      </c>
    </row>
    <row r="56" spans="1:16" ht="12.75" x14ac:dyDescent="0.2">
      <c r="A56" s="128" t="s">
        <v>272</v>
      </c>
      <c r="B56" s="37"/>
      <c r="C56" s="94" t="s">
        <v>355</v>
      </c>
      <c r="D56" s="96" t="s">
        <v>81</v>
      </c>
      <c r="E56" s="107">
        <v>3.5</v>
      </c>
      <c r="F56" s="98"/>
      <c r="G56" s="63"/>
      <c r="H56" s="45">
        <f t="shared" si="0"/>
        <v>0</v>
      </c>
      <c r="I56" s="103"/>
      <c r="J56" s="104"/>
      <c r="K56" s="46">
        <f t="shared" si="1"/>
        <v>0</v>
      </c>
      <c r="L56" s="47">
        <f t="shared" si="2"/>
        <v>0</v>
      </c>
      <c r="M56" s="45">
        <f t="shared" si="3"/>
        <v>0</v>
      </c>
      <c r="N56" s="45">
        <f t="shared" si="4"/>
        <v>0</v>
      </c>
      <c r="O56" s="45">
        <f t="shared" si="5"/>
        <v>0</v>
      </c>
      <c r="P56" s="46">
        <f t="shared" si="6"/>
        <v>0</v>
      </c>
    </row>
    <row r="57" spans="1:16" ht="25.5" x14ac:dyDescent="0.2">
      <c r="A57" s="128" t="s">
        <v>273</v>
      </c>
      <c r="B57" s="37"/>
      <c r="C57" s="91" t="s">
        <v>335</v>
      </c>
      <c r="D57" s="96" t="s">
        <v>83</v>
      </c>
      <c r="E57" s="107">
        <v>84</v>
      </c>
      <c r="F57" s="108"/>
      <c r="G57" s="63"/>
      <c r="H57" s="45">
        <f t="shared" si="0"/>
        <v>0</v>
      </c>
      <c r="I57" s="103"/>
      <c r="J57" s="104"/>
      <c r="K57" s="46">
        <f t="shared" si="1"/>
        <v>0</v>
      </c>
      <c r="L57" s="47">
        <f t="shared" si="2"/>
        <v>0</v>
      </c>
      <c r="M57" s="45">
        <f t="shared" si="3"/>
        <v>0</v>
      </c>
      <c r="N57" s="45">
        <f t="shared" si="4"/>
        <v>0</v>
      </c>
      <c r="O57" s="45">
        <f t="shared" si="5"/>
        <v>0</v>
      </c>
      <c r="P57" s="46">
        <f t="shared" si="6"/>
        <v>0</v>
      </c>
    </row>
    <row r="58" spans="1:16" ht="25.5" x14ac:dyDescent="0.2">
      <c r="A58" s="128" t="s">
        <v>274</v>
      </c>
      <c r="B58" s="37"/>
      <c r="C58" s="94" t="s">
        <v>357</v>
      </c>
      <c r="D58" s="109" t="s">
        <v>83</v>
      </c>
      <c r="E58" s="107">
        <v>12</v>
      </c>
      <c r="F58" s="108"/>
      <c r="G58" s="63"/>
      <c r="H58" s="45">
        <f t="shared" si="0"/>
        <v>0</v>
      </c>
      <c r="I58" s="103"/>
      <c r="J58" s="104"/>
      <c r="K58" s="46">
        <f t="shared" si="1"/>
        <v>0</v>
      </c>
      <c r="L58" s="47">
        <f t="shared" si="2"/>
        <v>0</v>
      </c>
      <c r="M58" s="45">
        <f t="shared" si="3"/>
        <v>0</v>
      </c>
      <c r="N58" s="45">
        <f t="shared" si="4"/>
        <v>0</v>
      </c>
      <c r="O58" s="45">
        <f t="shared" si="5"/>
        <v>0</v>
      </c>
      <c r="P58" s="46">
        <f t="shared" si="6"/>
        <v>0</v>
      </c>
    </row>
    <row r="59" spans="1:16" ht="12.75" x14ac:dyDescent="0.2">
      <c r="A59" s="128" t="s">
        <v>275</v>
      </c>
      <c r="B59" s="37"/>
      <c r="C59" s="94" t="s">
        <v>114</v>
      </c>
      <c r="D59" s="96" t="s">
        <v>115</v>
      </c>
      <c r="E59" s="107">
        <v>4</v>
      </c>
      <c r="F59" s="100"/>
      <c r="G59" s="63"/>
      <c r="H59" s="45"/>
      <c r="I59" s="103"/>
      <c r="J59" s="104"/>
      <c r="K59" s="46">
        <f t="shared" si="1"/>
        <v>0</v>
      </c>
      <c r="L59" s="47">
        <f t="shared" si="2"/>
        <v>0</v>
      </c>
      <c r="M59" s="45">
        <f t="shared" si="3"/>
        <v>0</v>
      </c>
      <c r="N59" s="45">
        <f t="shared" si="4"/>
        <v>0</v>
      </c>
      <c r="O59" s="45">
        <f t="shared" si="5"/>
        <v>0</v>
      </c>
      <c r="P59" s="46">
        <f t="shared" si="6"/>
        <v>0</v>
      </c>
    </row>
    <row r="60" spans="1:16" ht="12.75" x14ac:dyDescent="0.2">
      <c r="A60" s="128" t="s">
        <v>276</v>
      </c>
      <c r="B60" s="37"/>
      <c r="C60" s="94" t="s">
        <v>362</v>
      </c>
      <c r="D60" s="96" t="s">
        <v>83</v>
      </c>
      <c r="E60" s="107">
        <v>84</v>
      </c>
      <c r="F60" s="108"/>
      <c r="G60" s="63"/>
      <c r="H60" s="45">
        <f t="shared" si="0"/>
        <v>0</v>
      </c>
      <c r="I60" s="103"/>
      <c r="J60" s="104"/>
      <c r="K60" s="46">
        <f t="shared" si="1"/>
        <v>0</v>
      </c>
      <c r="L60" s="47">
        <f t="shared" si="2"/>
        <v>0</v>
      </c>
      <c r="M60" s="45">
        <f t="shared" si="3"/>
        <v>0</v>
      </c>
      <c r="N60" s="45">
        <f t="shared" si="4"/>
        <v>0</v>
      </c>
      <c r="O60" s="45">
        <f t="shared" si="5"/>
        <v>0</v>
      </c>
      <c r="P60" s="46">
        <f t="shared" si="6"/>
        <v>0</v>
      </c>
    </row>
    <row r="61" spans="1:16" ht="26.25" thickBot="1" x14ac:dyDescent="0.25">
      <c r="A61" s="128" t="s">
        <v>277</v>
      </c>
      <c r="B61" s="37"/>
      <c r="C61" s="91" t="s">
        <v>116</v>
      </c>
      <c r="D61" s="96" t="s">
        <v>79</v>
      </c>
      <c r="E61" s="145">
        <v>28</v>
      </c>
      <c r="F61" s="108"/>
      <c r="G61" s="63"/>
      <c r="H61" s="45">
        <f t="shared" si="0"/>
        <v>0</v>
      </c>
      <c r="I61" s="103"/>
      <c r="J61" s="104"/>
      <c r="K61" s="46">
        <f t="shared" si="1"/>
        <v>0</v>
      </c>
      <c r="L61" s="47">
        <f t="shared" si="2"/>
        <v>0</v>
      </c>
      <c r="M61" s="45">
        <f t="shared" si="3"/>
        <v>0</v>
      </c>
      <c r="N61" s="45">
        <f t="shared" si="4"/>
        <v>0</v>
      </c>
      <c r="O61" s="45">
        <f t="shared" si="5"/>
        <v>0</v>
      </c>
      <c r="P61" s="46">
        <f t="shared" si="6"/>
        <v>0</v>
      </c>
    </row>
    <row r="62" spans="1:16" ht="12" customHeight="1" thickBot="1" x14ac:dyDescent="0.25">
      <c r="A62" s="273" t="s">
        <v>400</v>
      </c>
      <c r="B62" s="274"/>
      <c r="C62" s="274"/>
      <c r="D62" s="274"/>
      <c r="E62" s="274"/>
      <c r="F62" s="274"/>
      <c r="G62" s="274"/>
      <c r="H62" s="274"/>
      <c r="I62" s="274"/>
      <c r="J62" s="274"/>
      <c r="K62" s="275"/>
      <c r="L62" s="66">
        <f>SUM(L14:L61)</f>
        <v>0</v>
      </c>
      <c r="M62" s="67">
        <f>SUM(M14:M61)</f>
        <v>0</v>
      </c>
      <c r="N62" s="67">
        <f>SUM(N14:N61)</f>
        <v>0</v>
      </c>
      <c r="O62" s="67">
        <f>SUM(O14:O61)</f>
        <v>0</v>
      </c>
      <c r="P62" s="68">
        <f>SUM(P14:P61)</f>
        <v>0</v>
      </c>
    </row>
    <row r="63" spans="1:16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">
      <c r="A64" s="1" t="s">
        <v>14</v>
      </c>
      <c r="B64" s="15"/>
      <c r="C64" s="272">
        <f>'Kops a'!C31:H31</f>
        <v>0</v>
      </c>
      <c r="D64" s="272"/>
      <c r="E64" s="272"/>
      <c r="F64" s="272"/>
      <c r="G64" s="272"/>
      <c r="H64" s="272"/>
      <c r="I64" s="15"/>
      <c r="J64" s="15"/>
      <c r="K64" s="15"/>
      <c r="L64" s="15"/>
      <c r="M64" s="15"/>
      <c r="N64" s="15"/>
      <c r="O64" s="15"/>
      <c r="P64" s="15"/>
    </row>
    <row r="65" spans="1:16" x14ac:dyDescent="0.2">
      <c r="A65" s="15"/>
      <c r="B65" s="15"/>
      <c r="C65" s="209" t="s">
        <v>15</v>
      </c>
      <c r="D65" s="209"/>
      <c r="E65" s="209"/>
      <c r="F65" s="209"/>
      <c r="G65" s="209"/>
      <c r="H65" s="209"/>
      <c r="I65" s="15"/>
      <c r="J65" s="15"/>
      <c r="K65" s="15"/>
      <c r="L65" s="15"/>
      <c r="M65" s="15"/>
      <c r="N65" s="15"/>
      <c r="O65" s="15"/>
      <c r="P65" s="15"/>
    </row>
    <row r="66" spans="1:16" x14ac:dyDescent="0.2">
      <c r="A66" s="83" t="str">
        <f>'Kops a'!A34</f>
        <v>Tāme sastādīta (datums)</v>
      </c>
      <c r="B66" s="84"/>
      <c r="C66" s="84"/>
      <c r="D66" s="8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2">
      <c r="A68" s="1" t="s">
        <v>37</v>
      </c>
      <c r="B68" s="15"/>
      <c r="C68" s="272">
        <f>'Kops a'!C36:H36</f>
        <v>0</v>
      </c>
      <c r="D68" s="272"/>
      <c r="E68" s="272"/>
      <c r="F68" s="272"/>
      <c r="G68" s="272"/>
      <c r="H68" s="272"/>
      <c r="I68" s="15"/>
      <c r="J68" s="15"/>
      <c r="K68" s="15"/>
      <c r="L68" s="15"/>
      <c r="M68" s="15"/>
      <c r="N68" s="15"/>
      <c r="O68" s="15"/>
      <c r="P68" s="15"/>
    </row>
    <row r="69" spans="1:16" x14ac:dyDescent="0.2">
      <c r="A69" s="15"/>
      <c r="B69" s="15"/>
      <c r="C69" s="209" t="s">
        <v>15</v>
      </c>
      <c r="D69" s="209"/>
      <c r="E69" s="209"/>
      <c r="F69" s="209"/>
      <c r="G69" s="209"/>
      <c r="H69" s="209"/>
      <c r="I69" s="15"/>
      <c r="J69" s="15"/>
      <c r="K69" s="15"/>
      <c r="L69" s="15"/>
      <c r="M69" s="15"/>
      <c r="N69" s="15"/>
      <c r="O69" s="15"/>
      <c r="P69" s="15"/>
    </row>
    <row r="70" spans="1:16" x14ac:dyDescent="0.2">
      <c r="A70" s="83" t="s">
        <v>54</v>
      </c>
      <c r="B70" s="84"/>
      <c r="C70" s="88">
        <f>'Kops a'!C39</f>
        <v>0</v>
      </c>
      <c r="D70" s="48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</sheetData>
  <mergeCells count="23">
    <mergeCell ref="S32:U32"/>
    <mergeCell ref="C69:H69"/>
    <mergeCell ref="C4:I4"/>
    <mergeCell ref="F12:K12"/>
    <mergeCell ref="A9:F9"/>
    <mergeCell ref="J9:M9"/>
    <mergeCell ref="D8:L8"/>
    <mergeCell ref="A62:K62"/>
    <mergeCell ref="C64:H64"/>
    <mergeCell ref="C65:H65"/>
    <mergeCell ref="C68:H68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48:J61 D48:G61 D47:E47 I36:J46 D36:G46 I14:J34 B14:B61 C14:G34">
    <cfRule type="cellIs" dxfId="156" priority="36" operator="equal">
      <formula>0</formula>
    </cfRule>
  </conditionalFormatting>
  <conditionalFormatting sqref="N9:O9 H14:H34 K14:P34">
    <cfRule type="cellIs" dxfId="155" priority="35" operator="equal">
      <formula>0</formula>
    </cfRule>
  </conditionalFormatting>
  <conditionalFormatting sqref="C2:I2">
    <cfRule type="cellIs" dxfId="154" priority="32" operator="equal">
      <formula>0</formula>
    </cfRule>
  </conditionalFormatting>
  <conditionalFormatting sqref="O10">
    <cfRule type="cellIs" dxfId="153" priority="31" operator="equal">
      <formula>"20__. gada __. _________"</formula>
    </cfRule>
  </conditionalFormatting>
  <conditionalFormatting sqref="L62:P62 H48:H61 K36:P61 H36:H46">
    <cfRule type="cellIs" dxfId="152" priority="25" operator="equal">
      <formula>0</formula>
    </cfRule>
  </conditionalFormatting>
  <conditionalFormatting sqref="C4:I4">
    <cfRule type="cellIs" dxfId="151" priority="24" operator="equal">
      <formula>0</formula>
    </cfRule>
  </conditionalFormatting>
  <conditionalFormatting sqref="C36:C61">
    <cfRule type="cellIs" dxfId="150" priority="23" operator="equal">
      <formula>0</formula>
    </cfRule>
  </conditionalFormatting>
  <conditionalFormatting sqref="D5:L8">
    <cfRule type="cellIs" dxfId="149" priority="22" operator="equal">
      <formula>0</formula>
    </cfRule>
  </conditionalFormatting>
  <conditionalFormatting sqref="P10">
    <cfRule type="cellIs" dxfId="148" priority="21" operator="equal">
      <formula>"20__. gada __. _________"</formula>
    </cfRule>
  </conditionalFormatting>
  <conditionalFormatting sqref="C68:H68">
    <cfRule type="cellIs" dxfId="147" priority="18" operator="equal">
      <formula>0</formula>
    </cfRule>
  </conditionalFormatting>
  <conditionalFormatting sqref="C64:H64">
    <cfRule type="cellIs" dxfId="146" priority="17" operator="equal">
      <formula>0</formula>
    </cfRule>
  </conditionalFormatting>
  <conditionalFormatting sqref="C68:H68 C70 C64:H64">
    <cfRule type="cellIs" dxfId="145" priority="16" operator="equal">
      <formula>0</formula>
    </cfRule>
  </conditionalFormatting>
  <conditionalFormatting sqref="D1">
    <cfRule type="cellIs" dxfId="144" priority="15" operator="equal">
      <formula>0</formula>
    </cfRule>
  </conditionalFormatting>
  <conditionalFormatting sqref="F47:G47 I47:J47">
    <cfRule type="cellIs" dxfId="143" priority="14" operator="equal">
      <formula>0</formula>
    </cfRule>
  </conditionalFormatting>
  <conditionalFormatting sqref="H47">
    <cfRule type="cellIs" dxfId="142" priority="13" operator="equal">
      <formula>0</formula>
    </cfRule>
  </conditionalFormatting>
  <conditionalFormatting sqref="D35:G35 I35">
    <cfRule type="cellIs" dxfId="141" priority="12" operator="equal">
      <formula>0</formula>
    </cfRule>
  </conditionalFormatting>
  <conditionalFormatting sqref="H35 K35:P35">
    <cfRule type="cellIs" dxfId="140" priority="11" operator="equal">
      <formula>0</formula>
    </cfRule>
  </conditionalFormatting>
  <conditionalFormatting sqref="C35">
    <cfRule type="cellIs" dxfId="139" priority="10" operator="equal">
      <formula>0</formula>
    </cfRule>
  </conditionalFormatting>
  <conditionalFormatting sqref="J35">
    <cfRule type="cellIs" dxfId="138" priority="9" operator="equal">
      <formula>0</formula>
    </cfRule>
  </conditionalFormatting>
  <conditionalFormatting sqref="A14:A26">
    <cfRule type="cellIs" dxfId="137" priority="8" operator="equal">
      <formula>0</formula>
    </cfRule>
  </conditionalFormatting>
  <conditionalFormatting sqref="A27:A35">
    <cfRule type="cellIs" dxfId="136" priority="7" operator="equal">
      <formula>0</formula>
    </cfRule>
  </conditionalFormatting>
  <conditionalFormatting sqref="A36:A37">
    <cfRule type="cellIs" dxfId="135" priority="6" operator="equal">
      <formula>0</formula>
    </cfRule>
  </conditionalFormatting>
  <conditionalFormatting sqref="A38:A41">
    <cfRule type="cellIs" dxfId="134" priority="5" operator="equal">
      <formula>0</formula>
    </cfRule>
  </conditionalFormatting>
  <conditionalFormatting sqref="A42:A53">
    <cfRule type="cellIs" dxfId="133" priority="4" operator="equal">
      <formula>0</formula>
    </cfRule>
  </conditionalFormatting>
  <conditionalFormatting sqref="A54:A61">
    <cfRule type="cellIs" dxfId="132" priority="3" operator="equal">
      <formula>0</formula>
    </cfRule>
  </conditionalFormatting>
  <conditionalFormatting sqref="A9:F9">
    <cfRule type="containsText" dxfId="131" priority="2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A62:K62">
    <cfRule type="containsText" dxfId="130" priority="1" operator="containsText" text="Tiešās izmaksas kopā, t. sk. darba devēja sociālais nodoklis __.__% ">
      <formula>NOT(ISERROR(SEARCH("Tiešās izmaksas kopā, t. sk. darba devēja sociālais nodoklis __.__% ",A62)))</formula>
    </cfRule>
  </conditionalFormatting>
  <pageMargins left="0.7" right="0.7" top="0.75" bottom="0.75" header="0.3" footer="0.3"/>
  <pageSetup scale="87" fitToHeight="0" orientation="landscape" r:id="rId1"/>
  <rowBreaks count="1" manualBreakCount="1">
    <brk id="31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46B16A03-C867-4231-9EE2-FA19DDA4D492}">
            <xm:f>NOT(ISERROR(SEARCH("Tāme sastādīta ____. gada ___. ______________",A66)))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A66</xm:sqref>
        </x14:conditionalFormatting>
        <x14:conditionalFormatting xmlns:xm="http://schemas.microsoft.com/office/excel/2006/main">
          <x14:cfRule type="containsText" priority="19" operator="containsText" id="{2AF3CC58-04F0-4432-AA0F-D3D058C3CAD1}">
            <xm:f>NOT(ISERROR(SEARCH("Sertifikāta Nr. _________________________________",A70)))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W40"/>
  <sheetViews>
    <sheetView topLeftCell="A14" workbookViewId="0">
      <selection activeCell="D23" sqref="D23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49">
        <v>3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255" t="s">
        <v>140</v>
      </c>
      <c r="D2" s="255"/>
      <c r="E2" s="255"/>
      <c r="F2" s="255"/>
      <c r="G2" s="255"/>
      <c r="H2" s="255"/>
      <c r="I2" s="255"/>
      <c r="J2" s="27"/>
    </row>
    <row r="3" spans="1:16" x14ac:dyDescent="0.2">
      <c r="A3" s="28"/>
      <c r="B3" s="28"/>
      <c r="C3" s="218" t="s">
        <v>17</v>
      </c>
      <c r="D3" s="218"/>
      <c r="E3" s="218"/>
      <c r="F3" s="218"/>
      <c r="G3" s="218"/>
      <c r="H3" s="218"/>
      <c r="I3" s="218"/>
      <c r="J3" s="28"/>
    </row>
    <row r="4" spans="1:16" x14ac:dyDescent="0.2">
      <c r="A4" s="28"/>
      <c r="B4" s="28"/>
      <c r="C4" s="256" t="s">
        <v>52</v>
      </c>
      <c r="D4" s="256"/>
      <c r="E4" s="256"/>
      <c r="F4" s="256"/>
      <c r="G4" s="256"/>
      <c r="H4" s="256"/>
      <c r="I4" s="256"/>
      <c r="J4" s="28"/>
    </row>
    <row r="5" spans="1:16" x14ac:dyDescent="0.2">
      <c r="A5" s="21"/>
      <c r="B5" s="21"/>
      <c r="C5" s="25" t="s">
        <v>5</v>
      </c>
      <c r="D5" s="269" t="str">
        <f>'Kops a'!D6</f>
        <v>Daudzdzīvokļu dzīvojamās māja, kad.Nr.3260 003 0167 003</v>
      </c>
      <c r="E5" s="269"/>
      <c r="F5" s="269"/>
      <c r="G5" s="269"/>
      <c r="H5" s="269"/>
      <c r="I5" s="269"/>
      <c r="J5" s="269"/>
      <c r="K5" s="269"/>
      <c r="L5" s="269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269" t="str">
        <f>'Kops a'!D7</f>
        <v>Vienkāršotās atjaunošanas apliecinājuma karte</v>
      </c>
      <c r="E6" s="269"/>
      <c r="F6" s="269"/>
      <c r="G6" s="269"/>
      <c r="H6" s="269"/>
      <c r="I6" s="269"/>
      <c r="J6" s="269"/>
      <c r="K6" s="269"/>
      <c r="L6" s="269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269" t="str">
        <f>'Kops a'!D8</f>
        <v>Blaumaņa iela 20, Koknese</v>
      </c>
      <c r="E7" s="269"/>
      <c r="F7" s="269"/>
      <c r="G7" s="269"/>
      <c r="H7" s="269"/>
      <c r="I7" s="269"/>
      <c r="J7" s="269"/>
      <c r="K7" s="269"/>
      <c r="L7" s="269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269">
        <f>'Kops a'!D9</f>
        <v>0</v>
      </c>
      <c r="E8" s="269"/>
      <c r="F8" s="269"/>
      <c r="G8" s="269"/>
      <c r="H8" s="269"/>
      <c r="I8" s="269"/>
      <c r="J8" s="269"/>
      <c r="K8" s="269"/>
      <c r="L8" s="269"/>
      <c r="M8" s="15"/>
      <c r="N8" s="15"/>
      <c r="O8" s="15"/>
      <c r="P8" s="15"/>
    </row>
    <row r="9" spans="1:16" ht="11.25" customHeight="1" x14ac:dyDescent="0.2">
      <c r="A9" s="257"/>
      <c r="B9" s="257"/>
      <c r="C9" s="257"/>
      <c r="D9" s="257"/>
      <c r="E9" s="257"/>
      <c r="F9" s="257"/>
      <c r="G9" s="29"/>
      <c r="H9" s="29"/>
      <c r="I9" s="29"/>
      <c r="J9" s="261" t="s">
        <v>39</v>
      </c>
      <c r="K9" s="261"/>
      <c r="L9" s="261"/>
      <c r="M9" s="261"/>
      <c r="N9" s="268">
        <f>P28</f>
        <v>0</v>
      </c>
      <c r="O9" s="268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A34</f>
        <v>Tāme sastādīta (datums)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229" t="s">
        <v>23</v>
      </c>
      <c r="B12" s="263" t="s">
        <v>40</v>
      </c>
      <c r="C12" s="259" t="s">
        <v>41</v>
      </c>
      <c r="D12" s="266" t="s">
        <v>42</v>
      </c>
      <c r="E12" s="270" t="s">
        <v>43</v>
      </c>
      <c r="F12" s="258" t="s">
        <v>44</v>
      </c>
      <c r="G12" s="259"/>
      <c r="H12" s="259"/>
      <c r="I12" s="259"/>
      <c r="J12" s="259"/>
      <c r="K12" s="260"/>
      <c r="L12" s="258" t="s">
        <v>45</v>
      </c>
      <c r="M12" s="259"/>
      <c r="N12" s="259"/>
      <c r="O12" s="259"/>
      <c r="P12" s="260"/>
    </row>
    <row r="13" spans="1:16" ht="126.75" customHeight="1" thickBot="1" x14ac:dyDescent="0.25">
      <c r="A13" s="262"/>
      <c r="B13" s="264"/>
      <c r="C13" s="265"/>
      <c r="D13" s="267"/>
      <c r="E13" s="271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60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60" t="s">
        <v>51</v>
      </c>
    </row>
    <row r="14" spans="1:16" ht="12.75" x14ac:dyDescent="0.2">
      <c r="A14" s="61">
        <v>1</v>
      </c>
      <c r="B14" s="62"/>
      <c r="C14" s="112" t="s">
        <v>117</v>
      </c>
      <c r="D14" s="113"/>
      <c r="E14" s="113"/>
      <c r="F14" s="114"/>
      <c r="G14" s="63"/>
      <c r="H14" s="63">
        <f>ROUND(F14*G14,2)</f>
        <v>0</v>
      </c>
      <c r="I14" s="115"/>
      <c r="J14" s="116"/>
      <c r="K14" s="64">
        <f>SUM(H14:J14)</f>
        <v>0</v>
      </c>
      <c r="L14" s="65">
        <f>ROUND(E14*F14,2)</f>
        <v>0</v>
      </c>
      <c r="M14" s="63">
        <f>ROUND(H14*E14,2)</f>
        <v>0</v>
      </c>
      <c r="N14" s="63">
        <f>ROUND(I14*E14,2)</f>
        <v>0</v>
      </c>
      <c r="O14" s="63">
        <f>ROUND(J14*E14,2)</f>
        <v>0</v>
      </c>
      <c r="P14" s="64">
        <f>SUM(M14:O14)</f>
        <v>0</v>
      </c>
    </row>
    <row r="15" spans="1:16" ht="25.5" x14ac:dyDescent="0.2">
      <c r="A15" s="128" t="s">
        <v>177</v>
      </c>
      <c r="B15" s="37"/>
      <c r="C15" s="106" t="s">
        <v>370</v>
      </c>
      <c r="D15" s="107" t="s">
        <v>84</v>
      </c>
      <c r="E15" s="107">
        <v>1</v>
      </c>
      <c r="F15" s="98"/>
      <c r="G15" s="63"/>
      <c r="H15" s="45">
        <f t="shared" ref="H15:H27" si="0">ROUND(F15*G15,2)</f>
        <v>0</v>
      </c>
      <c r="I15" s="103"/>
      <c r="J15" s="104"/>
      <c r="K15" s="46">
        <f t="shared" ref="K15:K27" si="1">SUM(H15:J15)</f>
        <v>0</v>
      </c>
      <c r="L15" s="47">
        <f t="shared" ref="L15:L27" si="2">ROUND(E15*F15,2)</f>
        <v>0</v>
      </c>
      <c r="M15" s="45">
        <f t="shared" ref="M15:M27" si="3">ROUND(H15*E15,2)</f>
        <v>0</v>
      </c>
      <c r="N15" s="45">
        <f t="shared" ref="N15:N27" si="4">ROUND(I15*E15,2)</f>
        <v>0</v>
      </c>
      <c r="O15" s="45">
        <f t="shared" ref="O15:O27" si="5">ROUND(J15*E15,2)</f>
        <v>0</v>
      </c>
      <c r="P15" s="46">
        <f t="shared" ref="P15:P27" si="6">SUM(M15:O15)</f>
        <v>0</v>
      </c>
    </row>
    <row r="16" spans="1:16" ht="51" x14ac:dyDescent="0.2">
      <c r="A16" s="128" t="s">
        <v>178</v>
      </c>
      <c r="B16" s="37"/>
      <c r="C16" s="106" t="s">
        <v>207</v>
      </c>
      <c r="D16" s="107" t="s">
        <v>84</v>
      </c>
      <c r="E16" s="107">
        <v>6</v>
      </c>
      <c r="F16" s="98"/>
      <c r="G16" s="63"/>
      <c r="H16" s="45">
        <f t="shared" si="0"/>
        <v>0</v>
      </c>
      <c r="I16" s="103"/>
      <c r="J16" s="104"/>
      <c r="K16" s="46">
        <f t="shared" si="1"/>
        <v>0</v>
      </c>
      <c r="L16" s="47">
        <f t="shared" si="2"/>
        <v>0</v>
      </c>
      <c r="M16" s="45">
        <f t="shared" si="3"/>
        <v>0</v>
      </c>
      <c r="N16" s="45">
        <f t="shared" si="4"/>
        <v>0</v>
      </c>
      <c r="O16" s="45">
        <f t="shared" si="5"/>
        <v>0</v>
      </c>
      <c r="P16" s="46">
        <f t="shared" si="6"/>
        <v>0</v>
      </c>
    </row>
    <row r="17" spans="1:23" ht="51" x14ac:dyDescent="0.2">
      <c r="A17" s="128" t="s">
        <v>179</v>
      </c>
      <c r="B17" s="37"/>
      <c r="C17" s="106" t="s">
        <v>208</v>
      </c>
      <c r="D17" s="107" t="s">
        <v>84</v>
      </c>
      <c r="E17" s="107">
        <v>6</v>
      </c>
      <c r="F17" s="98"/>
      <c r="G17" s="63"/>
      <c r="H17" s="45">
        <f t="shared" si="0"/>
        <v>0</v>
      </c>
      <c r="I17" s="103"/>
      <c r="J17" s="104"/>
      <c r="K17" s="46">
        <f t="shared" si="1"/>
        <v>0</v>
      </c>
      <c r="L17" s="47">
        <f t="shared" si="2"/>
        <v>0</v>
      </c>
      <c r="M17" s="45">
        <f t="shared" si="3"/>
        <v>0</v>
      </c>
      <c r="N17" s="45">
        <f t="shared" si="4"/>
        <v>0</v>
      </c>
      <c r="O17" s="45">
        <f t="shared" si="5"/>
        <v>0</v>
      </c>
      <c r="P17" s="46">
        <f t="shared" si="6"/>
        <v>0</v>
      </c>
    </row>
    <row r="18" spans="1:23" ht="51" x14ac:dyDescent="0.2">
      <c r="A18" s="128" t="s">
        <v>180</v>
      </c>
      <c r="B18" s="37"/>
      <c r="C18" s="106" t="s">
        <v>209</v>
      </c>
      <c r="D18" s="107" t="s">
        <v>84</v>
      </c>
      <c r="E18" s="107">
        <v>1</v>
      </c>
      <c r="F18" s="98"/>
      <c r="G18" s="63"/>
      <c r="H18" s="45">
        <f t="shared" si="0"/>
        <v>0</v>
      </c>
      <c r="I18" s="103"/>
      <c r="J18" s="104"/>
      <c r="K18" s="46">
        <f t="shared" si="1"/>
        <v>0</v>
      </c>
      <c r="L18" s="47">
        <f t="shared" si="2"/>
        <v>0</v>
      </c>
      <c r="M18" s="45">
        <f t="shared" si="3"/>
        <v>0</v>
      </c>
      <c r="N18" s="45">
        <f t="shared" si="4"/>
        <v>0</v>
      </c>
      <c r="O18" s="45">
        <f t="shared" si="5"/>
        <v>0</v>
      </c>
      <c r="P18" s="46">
        <f t="shared" si="6"/>
        <v>0</v>
      </c>
      <c r="T18" s="151"/>
      <c r="U18" s="151"/>
      <c r="V18" s="151"/>
      <c r="W18" s="151"/>
    </row>
    <row r="19" spans="1:23" ht="51" x14ac:dyDescent="0.2">
      <c r="A19" s="128" t="s">
        <v>181</v>
      </c>
      <c r="B19" s="37"/>
      <c r="C19" s="106" t="s">
        <v>210</v>
      </c>
      <c r="D19" s="107" t="s">
        <v>84</v>
      </c>
      <c r="E19" s="107">
        <v>16</v>
      </c>
      <c r="F19" s="98"/>
      <c r="G19" s="63"/>
      <c r="H19" s="45">
        <f t="shared" si="0"/>
        <v>0</v>
      </c>
      <c r="I19" s="103"/>
      <c r="J19" s="104"/>
      <c r="K19" s="46">
        <f t="shared" si="1"/>
        <v>0</v>
      </c>
      <c r="L19" s="47">
        <f t="shared" si="2"/>
        <v>0</v>
      </c>
      <c r="M19" s="45">
        <f t="shared" si="3"/>
        <v>0</v>
      </c>
      <c r="N19" s="45">
        <f t="shared" si="4"/>
        <v>0</v>
      </c>
      <c r="O19" s="45">
        <f t="shared" si="5"/>
        <v>0</v>
      </c>
      <c r="P19" s="46">
        <f t="shared" si="6"/>
        <v>0</v>
      </c>
    </row>
    <row r="20" spans="1:23" ht="51" x14ac:dyDescent="0.2">
      <c r="A20" s="128" t="s">
        <v>182</v>
      </c>
      <c r="B20" s="37"/>
      <c r="C20" s="106" t="s">
        <v>211</v>
      </c>
      <c r="D20" s="107" t="s">
        <v>84</v>
      </c>
      <c r="E20" s="107">
        <v>2</v>
      </c>
      <c r="F20" s="98"/>
      <c r="G20" s="63"/>
      <c r="H20" s="45">
        <f t="shared" si="0"/>
        <v>0</v>
      </c>
      <c r="I20" s="103"/>
      <c r="J20" s="104"/>
      <c r="K20" s="46">
        <f t="shared" si="1"/>
        <v>0</v>
      </c>
      <c r="L20" s="47">
        <f t="shared" si="2"/>
        <v>0</v>
      </c>
      <c r="M20" s="45">
        <f t="shared" si="3"/>
        <v>0</v>
      </c>
      <c r="N20" s="45">
        <f t="shared" si="4"/>
        <v>0</v>
      </c>
      <c r="O20" s="45">
        <f t="shared" si="5"/>
        <v>0</v>
      </c>
      <c r="P20" s="46">
        <f t="shared" si="6"/>
        <v>0</v>
      </c>
    </row>
    <row r="21" spans="1:23" ht="51" x14ac:dyDescent="0.2">
      <c r="A21" s="128" t="s">
        <v>183</v>
      </c>
      <c r="B21" s="37"/>
      <c r="C21" s="106" t="s">
        <v>212</v>
      </c>
      <c r="D21" s="107" t="s">
        <v>84</v>
      </c>
      <c r="E21" s="107">
        <v>7</v>
      </c>
      <c r="F21" s="98"/>
      <c r="G21" s="63"/>
      <c r="H21" s="45">
        <f t="shared" si="0"/>
        <v>0</v>
      </c>
      <c r="I21" s="103"/>
      <c r="J21" s="104"/>
      <c r="K21" s="46">
        <f t="shared" si="1"/>
        <v>0</v>
      </c>
      <c r="L21" s="47">
        <f t="shared" si="2"/>
        <v>0</v>
      </c>
      <c r="M21" s="45">
        <f t="shared" si="3"/>
        <v>0</v>
      </c>
      <c r="N21" s="45">
        <f t="shared" si="4"/>
        <v>0</v>
      </c>
      <c r="O21" s="45">
        <f t="shared" si="5"/>
        <v>0</v>
      </c>
      <c r="P21" s="46">
        <f t="shared" si="6"/>
        <v>0</v>
      </c>
    </row>
    <row r="22" spans="1:23" ht="51" x14ac:dyDescent="0.2">
      <c r="A22" s="128" t="s">
        <v>184</v>
      </c>
      <c r="B22" s="37"/>
      <c r="C22" s="106" t="s">
        <v>213</v>
      </c>
      <c r="D22" s="107" t="s">
        <v>84</v>
      </c>
      <c r="E22" s="107">
        <v>14</v>
      </c>
      <c r="F22" s="98"/>
      <c r="G22" s="63"/>
      <c r="H22" s="45">
        <f t="shared" si="0"/>
        <v>0</v>
      </c>
      <c r="I22" s="103"/>
      <c r="J22" s="104"/>
      <c r="K22" s="46">
        <f t="shared" si="1"/>
        <v>0</v>
      </c>
      <c r="L22" s="47">
        <f t="shared" si="2"/>
        <v>0</v>
      </c>
      <c r="M22" s="45">
        <f t="shared" si="3"/>
        <v>0</v>
      </c>
      <c r="N22" s="45">
        <f t="shared" si="4"/>
        <v>0</v>
      </c>
      <c r="O22" s="45">
        <f t="shared" si="5"/>
        <v>0</v>
      </c>
      <c r="P22" s="46">
        <f t="shared" si="6"/>
        <v>0</v>
      </c>
    </row>
    <row r="23" spans="1:23" ht="38.25" x14ac:dyDescent="0.2">
      <c r="A23" s="128" t="s">
        <v>185</v>
      </c>
      <c r="B23" s="37"/>
      <c r="C23" s="106" t="s">
        <v>214</v>
      </c>
      <c r="D23" s="107" t="s">
        <v>84</v>
      </c>
      <c r="E23" s="107">
        <v>1</v>
      </c>
      <c r="F23" s="98"/>
      <c r="G23" s="63"/>
      <c r="H23" s="45">
        <f t="shared" si="0"/>
        <v>0</v>
      </c>
      <c r="I23" s="103"/>
      <c r="J23" s="104"/>
      <c r="K23" s="46">
        <f t="shared" si="1"/>
        <v>0</v>
      </c>
      <c r="L23" s="47">
        <f t="shared" si="2"/>
        <v>0</v>
      </c>
      <c r="M23" s="45">
        <f t="shared" si="3"/>
        <v>0</v>
      </c>
      <c r="N23" s="45">
        <f t="shared" si="4"/>
        <v>0</v>
      </c>
      <c r="O23" s="45">
        <f t="shared" si="5"/>
        <v>0</v>
      </c>
      <c r="P23" s="46">
        <f t="shared" si="6"/>
        <v>0</v>
      </c>
    </row>
    <row r="24" spans="1:23" ht="25.5" x14ac:dyDescent="0.2">
      <c r="A24" s="128" t="s">
        <v>186</v>
      </c>
      <c r="B24" s="37"/>
      <c r="C24" s="106" t="s">
        <v>215</v>
      </c>
      <c r="D24" s="107" t="s">
        <v>84</v>
      </c>
      <c r="E24" s="107">
        <v>4</v>
      </c>
      <c r="F24" s="98"/>
      <c r="G24" s="63"/>
      <c r="H24" s="45">
        <f t="shared" si="0"/>
        <v>0</v>
      </c>
      <c r="I24" s="103"/>
      <c r="J24" s="104"/>
      <c r="K24" s="46">
        <f t="shared" si="1"/>
        <v>0</v>
      </c>
      <c r="L24" s="47">
        <f t="shared" si="2"/>
        <v>0</v>
      </c>
      <c r="M24" s="45">
        <f t="shared" si="3"/>
        <v>0</v>
      </c>
      <c r="N24" s="45">
        <f t="shared" si="4"/>
        <v>0</v>
      </c>
      <c r="O24" s="45">
        <f t="shared" si="5"/>
        <v>0</v>
      </c>
      <c r="P24" s="46">
        <f t="shared" si="6"/>
        <v>0</v>
      </c>
    </row>
    <row r="25" spans="1:23" ht="25.5" x14ac:dyDescent="0.2">
      <c r="A25" s="128" t="s">
        <v>187</v>
      </c>
      <c r="B25" s="37"/>
      <c r="C25" s="106" t="s">
        <v>216</v>
      </c>
      <c r="D25" s="107" t="s">
        <v>84</v>
      </c>
      <c r="E25" s="107">
        <v>4</v>
      </c>
      <c r="F25" s="98"/>
      <c r="G25" s="63"/>
      <c r="H25" s="45">
        <f t="shared" si="0"/>
        <v>0</v>
      </c>
      <c r="I25" s="103"/>
      <c r="J25" s="104"/>
      <c r="K25" s="46">
        <f t="shared" si="1"/>
        <v>0</v>
      </c>
      <c r="L25" s="47">
        <f t="shared" si="2"/>
        <v>0</v>
      </c>
      <c r="M25" s="45">
        <f t="shared" si="3"/>
        <v>0</v>
      </c>
      <c r="N25" s="45">
        <f t="shared" si="4"/>
        <v>0</v>
      </c>
      <c r="O25" s="45">
        <f t="shared" si="5"/>
        <v>0</v>
      </c>
      <c r="P25" s="46">
        <f t="shared" si="6"/>
        <v>0</v>
      </c>
    </row>
    <row r="26" spans="1:23" ht="12.75" x14ac:dyDescent="0.2">
      <c r="A26" s="128" t="s">
        <v>188</v>
      </c>
      <c r="B26" s="37"/>
      <c r="C26" s="106" t="s">
        <v>118</v>
      </c>
      <c r="D26" s="107" t="s">
        <v>84</v>
      </c>
      <c r="E26" s="107">
        <v>62</v>
      </c>
      <c r="F26" s="98"/>
      <c r="G26" s="63"/>
      <c r="H26" s="45">
        <f t="shared" si="0"/>
        <v>0</v>
      </c>
      <c r="I26" s="103"/>
      <c r="J26" s="104"/>
      <c r="K26" s="46">
        <f t="shared" si="1"/>
        <v>0</v>
      </c>
      <c r="L26" s="47">
        <f t="shared" si="2"/>
        <v>0</v>
      </c>
      <c r="M26" s="45">
        <f t="shared" si="3"/>
        <v>0</v>
      </c>
      <c r="N26" s="45">
        <f t="shared" si="4"/>
        <v>0</v>
      </c>
      <c r="O26" s="45">
        <f t="shared" si="5"/>
        <v>0</v>
      </c>
      <c r="P26" s="46">
        <f t="shared" si="6"/>
        <v>0</v>
      </c>
    </row>
    <row r="27" spans="1:23" ht="13.5" thickBot="1" x14ac:dyDescent="0.25">
      <c r="A27" s="128" t="s">
        <v>189</v>
      </c>
      <c r="B27" s="37"/>
      <c r="C27" s="106" t="s">
        <v>119</v>
      </c>
      <c r="D27" s="107" t="s">
        <v>115</v>
      </c>
      <c r="E27" s="107">
        <v>7</v>
      </c>
      <c r="F27" s="98"/>
      <c r="G27" s="63"/>
      <c r="H27" s="45">
        <f t="shared" si="0"/>
        <v>0</v>
      </c>
      <c r="I27" s="103"/>
      <c r="J27" s="104"/>
      <c r="K27" s="46">
        <f t="shared" si="1"/>
        <v>0</v>
      </c>
      <c r="L27" s="47">
        <f t="shared" si="2"/>
        <v>0</v>
      </c>
      <c r="M27" s="45">
        <f t="shared" si="3"/>
        <v>0</v>
      </c>
      <c r="N27" s="45">
        <f t="shared" si="4"/>
        <v>0</v>
      </c>
      <c r="O27" s="45">
        <f t="shared" si="5"/>
        <v>0</v>
      </c>
      <c r="P27" s="46">
        <f t="shared" si="6"/>
        <v>0</v>
      </c>
    </row>
    <row r="28" spans="1:23" ht="12" thickBot="1" x14ac:dyDescent="0.25">
      <c r="A28" s="273" t="s">
        <v>400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5"/>
      <c r="L28" s="66">
        <f>SUM(L14:L27)</f>
        <v>0</v>
      </c>
      <c r="M28" s="67">
        <f>SUM(M14:M27)</f>
        <v>0</v>
      </c>
      <c r="N28" s="67">
        <f>SUM(N14:N27)</f>
        <v>0</v>
      </c>
      <c r="O28" s="67">
        <f>SUM(O14:O27)</f>
        <v>0</v>
      </c>
      <c r="P28" s="68">
        <f>SUM(P14:P27)</f>
        <v>0</v>
      </c>
    </row>
    <row r="29" spans="1:23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3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3" x14ac:dyDescent="0.2">
      <c r="A31" s="1" t="s">
        <v>14</v>
      </c>
      <c r="B31" s="15"/>
      <c r="C31" s="272">
        <f>'Kops a'!C31:H31</f>
        <v>0</v>
      </c>
      <c r="D31" s="272"/>
      <c r="E31" s="272"/>
      <c r="F31" s="272"/>
      <c r="G31" s="272"/>
      <c r="H31" s="272"/>
      <c r="I31" s="15"/>
      <c r="J31" s="15"/>
      <c r="K31" s="15"/>
      <c r="L31" s="15"/>
      <c r="M31" s="15"/>
      <c r="N31" s="15"/>
      <c r="O31" s="15"/>
      <c r="P31" s="15"/>
    </row>
    <row r="32" spans="1:23" x14ac:dyDescent="0.2">
      <c r="A32" s="15"/>
      <c r="B32" s="15"/>
      <c r="C32" s="209" t="s">
        <v>15</v>
      </c>
      <c r="D32" s="209"/>
      <c r="E32" s="209"/>
      <c r="F32" s="209"/>
      <c r="G32" s="209"/>
      <c r="H32" s="209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83" t="str">
        <f>'Kops a'!A34</f>
        <v>Tāme sastādīta (datums)</v>
      </c>
      <c r="B34" s="84"/>
      <c r="C34" s="84"/>
      <c r="D34" s="8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" t="s">
        <v>37</v>
      </c>
      <c r="B36" s="15"/>
      <c r="C36" s="272">
        <f>'Kops a'!C36:H36</f>
        <v>0</v>
      </c>
      <c r="D36" s="272"/>
      <c r="E36" s="272"/>
      <c r="F36" s="272"/>
      <c r="G36" s="272"/>
      <c r="H36" s="272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209" t="s">
        <v>15</v>
      </c>
      <c r="D37" s="209"/>
      <c r="E37" s="209"/>
      <c r="F37" s="209"/>
      <c r="G37" s="209"/>
      <c r="H37" s="209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83" t="s">
        <v>54</v>
      </c>
      <c r="B39" s="84"/>
      <c r="C39" s="88">
        <f>'Kops a'!C39</f>
        <v>0</v>
      </c>
      <c r="D39" s="48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</sheetData>
  <mergeCells count="22">
    <mergeCell ref="C37:H37"/>
    <mergeCell ref="C4:I4"/>
    <mergeCell ref="F12:K12"/>
    <mergeCell ref="A9:F9"/>
    <mergeCell ref="J9:M9"/>
    <mergeCell ref="D8:L8"/>
    <mergeCell ref="A28:K28"/>
    <mergeCell ref="C31:H31"/>
    <mergeCell ref="C32:H32"/>
    <mergeCell ref="C36:H36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5:J27 D15:G27 B15:B27">
    <cfRule type="cellIs" dxfId="127" priority="30" operator="equal">
      <formula>0</formula>
    </cfRule>
  </conditionalFormatting>
  <conditionalFormatting sqref="N9:O9">
    <cfRule type="cellIs" dxfId="126" priority="29" operator="equal">
      <formula>0</formula>
    </cfRule>
  </conditionalFormatting>
  <conditionalFormatting sqref="C2:I2">
    <cfRule type="cellIs" dxfId="125" priority="26" operator="equal">
      <formula>0</formula>
    </cfRule>
  </conditionalFormatting>
  <conditionalFormatting sqref="O10">
    <cfRule type="cellIs" dxfId="124" priority="25" operator="equal">
      <formula>"20__. gada __. _________"</formula>
    </cfRule>
  </conditionalFormatting>
  <conditionalFormatting sqref="A28:K28">
    <cfRule type="containsText" dxfId="123" priority="24" operator="containsText" text="Tiešās izmaksas kopā, t. sk. darba devēja sociālais nodoklis __.__% ">
      <formula>NOT(ISERROR(SEARCH("Tiešās izmaksas kopā, t. sk. darba devēja sociālais nodoklis __.__% ",A28)))</formula>
    </cfRule>
  </conditionalFormatting>
  <conditionalFormatting sqref="H14:H27 K14:P27 L28:P28">
    <cfRule type="cellIs" dxfId="122" priority="19" operator="equal">
      <formula>0</formula>
    </cfRule>
  </conditionalFormatting>
  <conditionalFormatting sqref="C4:I4">
    <cfRule type="cellIs" dxfId="121" priority="18" operator="equal">
      <formula>0</formula>
    </cfRule>
  </conditionalFormatting>
  <conditionalFormatting sqref="C15 C26:C27">
    <cfRule type="cellIs" dxfId="120" priority="17" operator="equal">
      <formula>0</formula>
    </cfRule>
  </conditionalFormatting>
  <conditionalFormatting sqref="D5:L8">
    <cfRule type="cellIs" dxfId="119" priority="15" operator="equal">
      <formula>0</formula>
    </cfRule>
  </conditionalFormatting>
  <conditionalFormatting sqref="B14 D14:G14">
    <cfRule type="cellIs" dxfId="118" priority="14" operator="equal">
      <formula>0</formula>
    </cfRule>
  </conditionalFormatting>
  <conditionalFormatting sqref="C14">
    <cfRule type="cellIs" dxfId="117" priority="13" operator="equal">
      <formula>0</formula>
    </cfRule>
  </conditionalFormatting>
  <conditionalFormatting sqref="I14:J14">
    <cfRule type="cellIs" dxfId="116" priority="12" operator="equal">
      <formula>0</formula>
    </cfRule>
  </conditionalFormatting>
  <conditionalFormatting sqref="P10">
    <cfRule type="cellIs" dxfId="115" priority="11" operator="equal">
      <formula>"20__. gada __. _________"</formula>
    </cfRule>
  </conditionalFormatting>
  <conditionalFormatting sqref="C36:H36">
    <cfRule type="cellIs" dxfId="114" priority="8" operator="equal">
      <formula>0</formula>
    </cfRule>
  </conditionalFormatting>
  <conditionalFormatting sqref="C31:H31">
    <cfRule type="cellIs" dxfId="113" priority="7" operator="equal">
      <formula>0</formula>
    </cfRule>
  </conditionalFormatting>
  <conditionalFormatting sqref="C36:H36 C39 C31:H31">
    <cfRule type="cellIs" dxfId="112" priority="6" operator="equal">
      <formula>0</formula>
    </cfRule>
  </conditionalFormatting>
  <conditionalFormatting sqref="D1">
    <cfRule type="cellIs" dxfId="111" priority="5" operator="equal">
      <formula>0</formula>
    </cfRule>
  </conditionalFormatting>
  <conditionalFormatting sqref="C24:C25">
    <cfRule type="cellIs" dxfId="110" priority="3" operator="equal">
      <formula>0</formula>
    </cfRule>
  </conditionalFormatting>
  <conditionalFormatting sqref="C16:C23">
    <cfRule type="cellIs" dxfId="109" priority="4" operator="equal">
      <formula>0</formula>
    </cfRule>
  </conditionalFormatting>
  <conditionalFormatting sqref="A14:A27">
    <cfRule type="cellIs" dxfId="108" priority="2" operator="equal">
      <formula>0</formula>
    </cfRule>
  </conditionalFormatting>
  <conditionalFormatting sqref="A9:F9">
    <cfRule type="containsText" dxfId="107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D422C369-7259-49E7-A89B-9D562DEE2E41}">
            <xm:f>NOT(ISERROR(SEARCH("Tāme sastādīta ____. gada ___. ______________",A34)))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A34</xm:sqref>
        </x14:conditionalFormatting>
        <x14:conditionalFormatting xmlns:xm="http://schemas.microsoft.com/office/excel/2006/main">
          <x14:cfRule type="containsText" priority="9" operator="containsText" id="{D859E3E6-089F-4F16-889A-98EF63E5F3AC}">
            <xm:f>NOT(ISERROR(SEARCH("Sertifikāta Nr. _________________________________",A39)))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V42"/>
  <sheetViews>
    <sheetView topLeftCell="A13" zoomScaleNormal="100" workbookViewId="0">
      <selection activeCell="M38" sqref="M38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3" width="7.7109375" style="1" customWidth="1"/>
    <col min="14" max="14" width="8.28515625" style="1" customWidth="1"/>
    <col min="15" max="15" width="7.7109375" style="1" customWidth="1"/>
    <col min="16" max="16" width="9" style="1" customWidth="1"/>
    <col min="17" max="16384" width="9.140625" style="1"/>
  </cols>
  <sheetData>
    <row r="1" spans="1:20" x14ac:dyDescent="0.2">
      <c r="A1" s="21"/>
      <c r="B1" s="21"/>
      <c r="C1" s="25" t="s">
        <v>38</v>
      </c>
      <c r="D1" s="49">
        <v>4</v>
      </c>
      <c r="E1" s="21"/>
      <c r="F1" s="21"/>
      <c r="G1" s="21"/>
      <c r="H1" s="21"/>
      <c r="I1" s="21"/>
      <c r="J1" s="21"/>
      <c r="N1" s="24"/>
      <c r="O1" s="25"/>
      <c r="P1" s="26"/>
    </row>
    <row r="2" spans="1:20" x14ac:dyDescent="0.2">
      <c r="A2" s="27"/>
      <c r="B2" s="27"/>
      <c r="C2" s="255" t="s">
        <v>120</v>
      </c>
      <c r="D2" s="255"/>
      <c r="E2" s="255"/>
      <c r="F2" s="255"/>
      <c r="G2" s="255"/>
      <c r="H2" s="255"/>
      <c r="I2" s="255"/>
      <c r="J2" s="27"/>
    </row>
    <row r="3" spans="1:20" x14ac:dyDescent="0.2">
      <c r="A3" s="28"/>
      <c r="B3" s="28"/>
      <c r="C3" s="218" t="s">
        <v>17</v>
      </c>
      <c r="D3" s="218"/>
      <c r="E3" s="218"/>
      <c r="F3" s="218"/>
      <c r="G3" s="218"/>
      <c r="H3" s="218"/>
      <c r="I3" s="218"/>
      <c r="J3" s="28"/>
    </row>
    <row r="4" spans="1:20" x14ac:dyDescent="0.2">
      <c r="A4" s="28"/>
      <c r="B4" s="28"/>
      <c r="C4" s="256" t="s">
        <v>52</v>
      </c>
      <c r="D4" s="256"/>
      <c r="E4" s="256"/>
      <c r="F4" s="256"/>
      <c r="G4" s="256"/>
      <c r="H4" s="256"/>
      <c r="I4" s="256"/>
      <c r="J4" s="28"/>
    </row>
    <row r="5" spans="1:20" x14ac:dyDescent="0.2">
      <c r="A5" s="21"/>
      <c r="B5" s="21"/>
      <c r="C5" s="25" t="s">
        <v>5</v>
      </c>
      <c r="D5" s="269" t="str">
        <f>'Kops a'!D6</f>
        <v>Daudzdzīvokļu dzīvojamās māja, kad.Nr.3260 003 0167 003</v>
      </c>
      <c r="E5" s="269"/>
      <c r="F5" s="269"/>
      <c r="G5" s="269"/>
      <c r="H5" s="269"/>
      <c r="I5" s="269"/>
      <c r="J5" s="269"/>
      <c r="K5" s="269"/>
      <c r="L5" s="269"/>
      <c r="M5" s="15"/>
      <c r="N5" s="15"/>
      <c r="O5" s="15"/>
      <c r="P5" s="15"/>
    </row>
    <row r="6" spans="1:20" x14ac:dyDescent="0.2">
      <c r="A6" s="21"/>
      <c r="B6" s="21"/>
      <c r="C6" s="25" t="s">
        <v>6</v>
      </c>
      <c r="D6" s="269" t="str">
        <f>'Kops a'!D7</f>
        <v>Vienkāršotās atjaunošanas apliecinājuma karte</v>
      </c>
      <c r="E6" s="269"/>
      <c r="F6" s="269"/>
      <c r="G6" s="269"/>
      <c r="H6" s="269"/>
      <c r="I6" s="269"/>
      <c r="J6" s="269"/>
      <c r="K6" s="269"/>
      <c r="L6" s="269"/>
      <c r="M6" s="15"/>
      <c r="N6" s="15"/>
      <c r="O6" s="15"/>
      <c r="P6" s="15"/>
    </row>
    <row r="7" spans="1:20" x14ac:dyDescent="0.2">
      <c r="A7" s="21"/>
      <c r="B7" s="21"/>
      <c r="C7" s="25" t="s">
        <v>7</v>
      </c>
      <c r="D7" s="269" t="str">
        <f>'Kops a'!D8</f>
        <v>Blaumaņa iela 20, Koknese</v>
      </c>
      <c r="E7" s="269"/>
      <c r="F7" s="269"/>
      <c r="G7" s="269"/>
      <c r="H7" s="269"/>
      <c r="I7" s="269"/>
      <c r="J7" s="269"/>
      <c r="K7" s="269"/>
      <c r="L7" s="269"/>
      <c r="M7" s="15"/>
      <c r="N7" s="15"/>
      <c r="O7" s="15"/>
      <c r="P7" s="15"/>
    </row>
    <row r="8" spans="1:20" x14ac:dyDescent="0.2">
      <c r="A8" s="21"/>
      <c r="B8" s="21"/>
      <c r="C8" s="4" t="s">
        <v>20</v>
      </c>
      <c r="D8" s="269">
        <f>'Kops a'!D9</f>
        <v>0</v>
      </c>
      <c r="E8" s="269"/>
      <c r="F8" s="269"/>
      <c r="G8" s="269"/>
      <c r="H8" s="269"/>
      <c r="I8" s="269"/>
      <c r="J8" s="269"/>
      <c r="K8" s="269"/>
      <c r="L8" s="269"/>
      <c r="M8" s="15"/>
      <c r="N8" s="15"/>
      <c r="O8" s="15"/>
      <c r="P8" s="15"/>
    </row>
    <row r="9" spans="1:20" ht="11.25" customHeight="1" x14ac:dyDescent="0.2">
      <c r="A9" s="257"/>
      <c r="B9" s="257"/>
      <c r="C9" s="257"/>
      <c r="D9" s="257"/>
      <c r="E9" s="257"/>
      <c r="F9" s="257"/>
      <c r="G9" s="29"/>
      <c r="H9" s="29"/>
      <c r="I9" s="29"/>
      <c r="J9" s="261" t="s">
        <v>39</v>
      </c>
      <c r="K9" s="261"/>
      <c r="L9" s="261"/>
      <c r="M9" s="261"/>
      <c r="N9" s="268">
        <f>P30</f>
        <v>0</v>
      </c>
      <c r="O9" s="268"/>
      <c r="P9" s="29"/>
    </row>
    <row r="10" spans="1:20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A36</f>
        <v>Tāme sastādīta (datums)</v>
      </c>
    </row>
    <row r="11" spans="1:20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20" x14ac:dyDescent="0.2">
      <c r="A12" s="229" t="s">
        <v>23</v>
      </c>
      <c r="B12" s="263" t="s">
        <v>40</v>
      </c>
      <c r="C12" s="259" t="s">
        <v>41</v>
      </c>
      <c r="D12" s="266" t="s">
        <v>42</v>
      </c>
      <c r="E12" s="270" t="s">
        <v>43</v>
      </c>
      <c r="F12" s="258" t="s">
        <v>44</v>
      </c>
      <c r="G12" s="259"/>
      <c r="H12" s="259"/>
      <c r="I12" s="259"/>
      <c r="J12" s="259"/>
      <c r="K12" s="260"/>
      <c r="L12" s="258" t="s">
        <v>45</v>
      </c>
      <c r="M12" s="259"/>
      <c r="N12" s="259"/>
      <c r="O12" s="259"/>
      <c r="P12" s="260"/>
    </row>
    <row r="13" spans="1:20" ht="126.75" customHeight="1" thickBot="1" x14ac:dyDescent="0.25">
      <c r="A13" s="262"/>
      <c r="B13" s="264"/>
      <c r="C13" s="265"/>
      <c r="D13" s="267"/>
      <c r="E13" s="271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60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60" t="s">
        <v>51</v>
      </c>
    </row>
    <row r="14" spans="1:20" ht="12.75" x14ac:dyDescent="0.2">
      <c r="A14" s="61">
        <v>1</v>
      </c>
      <c r="B14" s="62"/>
      <c r="C14" s="119" t="s">
        <v>120</v>
      </c>
      <c r="D14" s="121"/>
      <c r="E14" s="95"/>
      <c r="F14" s="98"/>
      <c r="G14" s="63"/>
      <c r="H14" s="63">
        <f>ROUND(F14*G14,2)</f>
        <v>0</v>
      </c>
      <c r="I14" s="122"/>
      <c r="J14" s="103"/>
      <c r="K14" s="64">
        <f>SUM(H14:J14)</f>
        <v>0</v>
      </c>
      <c r="L14" s="65">
        <f>ROUND(E14*F14,2)</f>
        <v>0</v>
      </c>
      <c r="M14" s="63">
        <f>ROUND(H14*E14,2)</f>
        <v>0</v>
      </c>
      <c r="N14" s="63">
        <f>ROUND(I14*E14,2)</f>
        <v>0</v>
      </c>
      <c r="O14" s="63">
        <f>ROUND(J14*E14,2)</f>
        <v>0</v>
      </c>
      <c r="P14" s="64">
        <f>SUM(M14:O14)</f>
        <v>0</v>
      </c>
    </row>
    <row r="15" spans="1:20" ht="12.75" x14ac:dyDescent="0.2">
      <c r="A15" s="128" t="s">
        <v>177</v>
      </c>
      <c r="B15" s="37"/>
      <c r="C15" s="117" t="s">
        <v>121</v>
      </c>
      <c r="D15" s="120" t="s">
        <v>82</v>
      </c>
      <c r="E15" s="96">
        <v>60</v>
      </c>
      <c r="F15" s="98"/>
      <c r="G15" s="63"/>
      <c r="H15" s="45">
        <f>ROUND(F15*G15,2)</f>
        <v>0</v>
      </c>
      <c r="I15" s="122"/>
      <c r="J15" s="104"/>
      <c r="K15" s="46">
        <f t="shared" ref="K15:K29" si="0">SUM(H15:J15)</f>
        <v>0</v>
      </c>
      <c r="L15" s="47">
        <f>ROUND(E15*F15,2)</f>
        <v>0</v>
      </c>
      <c r="M15" s="45">
        <f t="shared" ref="M15:M29" si="1">ROUND(H15*E15,2)</f>
        <v>0</v>
      </c>
      <c r="N15" s="45">
        <f t="shared" ref="N15:N29" si="2">ROUND(I15*E15,2)</f>
        <v>0</v>
      </c>
      <c r="O15" s="45">
        <f t="shared" ref="O15:O29" si="3">ROUND(J15*E15,2)</f>
        <v>0</v>
      </c>
      <c r="P15" s="46">
        <f t="shared" ref="P15:P29" si="4">SUM(M15:O15)</f>
        <v>0</v>
      </c>
      <c r="T15" s="161"/>
    </row>
    <row r="16" spans="1:20" ht="25.5" x14ac:dyDescent="0.2">
      <c r="A16" s="128" t="s">
        <v>178</v>
      </c>
      <c r="B16" s="37"/>
      <c r="C16" s="117" t="s">
        <v>122</v>
      </c>
      <c r="D16" s="120" t="s">
        <v>82</v>
      </c>
      <c r="E16" s="96">
        <v>65.41</v>
      </c>
      <c r="F16" s="98"/>
      <c r="G16" s="63"/>
      <c r="H16" s="45">
        <f t="shared" ref="H16:H29" si="5">ROUND(F16*G16,2)</f>
        <v>0</v>
      </c>
      <c r="I16" s="122"/>
      <c r="J16" s="104"/>
      <c r="K16" s="46">
        <f t="shared" si="0"/>
        <v>0</v>
      </c>
      <c r="L16" s="47">
        <f t="shared" ref="L16:L29" si="6">ROUND(E16*F16,2)</f>
        <v>0</v>
      </c>
      <c r="M16" s="45">
        <f t="shared" si="1"/>
        <v>0</v>
      </c>
      <c r="N16" s="45">
        <f t="shared" si="2"/>
        <v>0</v>
      </c>
      <c r="O16" s="45">
        <f t="shared" si="3"/>
        <v>0</v>
      </c>
      <c r="P16" s="46">
        <f t="shared" si="4"/>
        <v>0</v>
      </c>
      <c r="T16" s="161"/>
    </row>
    <row r="17" spans="1:22" ht="12.75" x14ac:dyDescent="0.2">
      <c r="A17" s="128" t="s">
        <v>179</v>
      </c>
      <c r="B17" s="37"/>
      <c r="C17" s="117" t="s">
        <v>123</v>
      </c>
      <c r="D17" s="120" t="s">
        <v>82</v>
      </c>
      <c r="E17" s="96">
        <v>69</v>
      </c>
      <c r="F17" s="98"/>
      <c r="G17" s="63"/>
      <c r="H17" s="45">
        <f t="shared" si="5"/>
        <v>0</v>
      </c>
      <c r="I17" s="122"/>
      <c r="J17" s="104"/>
      <c r="K17" s="46">
        <f t="shared" si="0"/>
        <v>0</v>
      </c>
      <c r="L17" s="47">
        <f t="shared" si="6"/>
        <v>0</v>
      </c>
      <c r="M17" s="45">
        <f t="shared" si="1"/>
        <v>0</v>
      </c>
      <c r="N17" s="45">
        <f t="shared" si="2"/>
        <v>0</v>
      </c>
      <c r="O17" s="45">
        <f t="shared" si="3"/>
        <v>0</v>
      </c>
      <c r="P17" s="46">
        <f t="shared" si="4"/>
        <v>0</v>
      </c>
      <c r="T17" s="162"/>
      <c r="U17" s="151"/>
      <c r="V17" s="151"/>
    </row>
    <row r="18" spans="1:22" ht="12.75" x14ac:dyDescent="0.2">
      <c r="A18" s="128" t="s">
        <v>180</v>
      </c>
      <c r="B18" s="37"/>
      <c r="C18" s="117" t="s">
        <v>124</v>
      </c>
      <c r="D18" s="120" t="s">
        <v>82</v>
      </c>
      <c r="E18" s="96">
        <v>112</v>
      </c>
      <c r="F18" s="98"/>
      <c r="G18" s="63"/>
      <c r="H18" s="45">
        <f t="shared" si="5"/>
        <v>0</v>
      </c>
      <c r="I18" s="122"/>
      <c r="J18" s="104"/>
      <c r="K18" s="46">
        <f t="shared" si="0"/>
        <v>0</v>
      </c>
      <c r="L18" s="47">
        <f t="shared" si="6"/>
        <v>0</v>
      </c>
      <c r="M18" s="45">
        <f t="shared" si="1"/>
        <v>0</v>
      </c>
      <c r="N18" s="45">
        <f t="shared" si="2"/>
        <v>0</v>
      </c>
      <c r="O18" s="45">
        <f t="shared" si="3"/>
        <v>0</v>
      </c>
      <c r="P18" s="46">
        <f t="shared" si="4"/>
        <v>0</v>
      </c>
      <c r="T18" s="161"/>
    </row>
    <row r="19" spans="1:22" ht="38.25" x14ac:dyDescent="0.2">
      <c r="A19" s="128" t="s">
        <v>181</v>
      </c>
      <c r="B19" s="37"/>
      <c r="C19" s="117" t="s">
        <v>222</v>
      </c>
      <c r="D19" s="120" t="s">
        <v>223</v>
      </c>
      <c r="E19" s="96">
        <v>47.3</v>
      </c>
      <c r="F19" s="98"/>
      <c r="G19" s="63"/>
      <c r="H19" s="45">
        <f t="shared" si="5"/>
        <v>0</v>
      </c>
      <c r="I19" s="122"/>
      <c r="J19" s="104"/>
      <c r="K19" s="46">
        <f t="shared" si="0"/>
        <v>0</v>
      </c>
      <c r="L19" s="47">
        <f t="shared" si="6"/>
        <v>0</v>
      </c>
      <c r="M19" s="45">
        <f t="shared" si="1"/>
        <v>0</v>
      </c>
      <c r="N19" s="45">
        <f t="shared" ref="N19" si="7">ROUND(I19*E19,2)</f>
        <v>0</v>
      </c>
      <c r="O19" s="45">
        <f t="shared" ref="O19" si="8">ROUND(J19*E19,2)</f>
        <v>0</v>
      </c>
      <c r="P19" s="46">
        <f t="shared" ref="P19" si="9">SUM(M19:O19)</f>
        <v>0</v>
      </c>
    </row>
    <row r="20" spans="1:22" ht="25.5" x14ac:dyDescent="0.2">
      <c r="A20" s="128" t="s">
        <v>182</v>
      </c>
      <c r="B20" s="37"/>
      <c r="C20" s="118" t="s">
        <v>363</v>
      </c>
      <c r="D20" s="120" t="s">
        <v>79</v>
      </c>
      <c r="E20" s="96">
        <v>730.8</v>
      </c>
      <c r="F20" s="98"/>
      <c r="G20" s="63"/>
      <c r="H20" s="45">
        <f t="shared" si="5"/>
        <v>0</v>
      </c>
      <c r="I20" s="122"/>
      <c r="J20" s="104"/>
      <c r="K20" s="46">
        <f t="shared" si="0"/>
        <v>0</v>
      </c>
      <c r="L20" s="47">
        <f t="shared" si="6"/>
        <v>0</v>
      </c>
      <c r="M20" s="45">
        <f t="shared" si="1"/>
        <v>0</v>
      </c>
      <c r="N20" s="45">
        <f t="shared" si="2"/>
        <v>0</v>
      </c>
      <c r="O20" s="45">
        <f t="shared" si="3"/>
        <v>0</v>
      </c>
      <c r="P20" s="46">
        <f t="shared" si="4"/>
        <v>0</v>
      </c>
      <c r="Q20" s="19"/>
    </row>
    <row r="21" spans="1:22" ht="25.5" x14ac:dyDescent="0.2">
      <c r="A21" s="128" t="s">
        <v>183</v>
      </c>
      <c r="B21" s="37"/>
      <c r="C21" s="118" t="s">
        <v>364</v>
      </c>
      <c r="D21" s="120" t="s">
        <v>79</v>
      </c>
      <c r="E21" s="96">
        <f>E20</f>
        <v>730.8</v>
      </c>
      <c r="F21" s="98"/>
      <c r="G21" s="63"/>
      <c r="H21" s="45">
        <f t="shared" si="5"/>
        <v>0</v>
      </c>
      <c r="I21" s="122"/>
      <c r="J21" s="104"/>
      <c r="K21" s="46">
        <f t="shared" si="0"/>
        <v>0</v>
      </c>
      <c r="L21" s="47">
        <f t="shared" si="6"/>
        <v>0</v>
      </c>
      <c r="M21" s="45">
        <f t="shared" si="1"/>
        <v>0</v>
      </c>
      <c r="N21" s="45">
        <f t="shared" si="2"/>
        <v>0</v>
      </c>
      <c r="O21" s="45">
        <f t="shared" si="3"/>
        <v>0</v>
      </c>
      <c r="P21" s="46">
        <f t="shared" si="4"/>
        <v>0</v>
      </c>
    </row>
    <row r="22" spans="1:22" ht="12.75" x14ac:dyDescent="0.2">
      <c r="A22" s="128" t="s">
        <v>184</v>
      </c>
      <c r="B22" s="37"/>
      <c r="C22" s="117" t="s">
        <v>125</v>
      </c>
      <c r="D22" s="120" t="s">
        <v>79</v>
      </c>
      <c r="E22" s="96">
        <f>E20</f>
        <v>730.8</v>
      </c>
      <c r="F22" s="98"/>
      <c r="G22" s="63"/>
      <c r="H22" s="45">
        <f t="shared" si="5"/>
        <v>0</v>
      </c>
      <c r="I22" s="122"/>
      <c r="J22" s="104"/>
      <c r="K22" s="46">
        <f t="shared" si="0"/>
        <v>0</v>
      </c>
      <c r="L22" s="47">
        <f t="shared" si="6"/>
        <v>0</v>
      </c>
      <c r="M22" s="45">
        <f t="shared" si="1"/>
        <v>0</v>
      </c>
      <c r="N22" s="45">
        <f t="shared" si="2"/>
        <v>0</v>
      </c>
      <c r="O22" s="45">
        <f t="shared" si="3"/>
        <v>0</v>
      </c>
      <c r="P22" s="46">
        <f t="shared" si="4"/>
        <v>0</v>
      </c>
    </row>
    <row r="23" spans="1:22" ht="25.5" x14ac:dyDescent="0.2">
      <c r="A23" s="128" t="s">
        <v>185</v>
      </c>
      <c r="B23" s="37"/>
      <c r="C23" s="117" t="s">
        <v>126</v>
      </c>
      <c r="D23" s="120" t="s">
        <v>89</v>
      </c>
      <c r="E23" s="96">
        <v>3.6</v>
      </c>
      <c r="F23" s="98"/>
      <c r="G23" s="63"/>
      <c r="H23" s="45">
        <f t="shared" si="5"/>
        <v>0</v>
      </c>
      <c r="I23" s="122"/>
      <c r="J23" s="104"/>
      <c r="K23" s="46">
        <f t="shared" si="0"/>
        <v>0</v>
      </c>
      <c r="L23" s="47">
        <f t="shared" si="6"/>
        <v>0</v>
      </c>
      <c r="M23" s="45">
        <f t="shared" si="1"/>
        <v>0</v>
      </c>
      <c r="N23" s="45">
        <f t="shared" si="2"/>
        <v>0</v>
      </c>
      <c r="O23" s="45">
        <f t="shared" si="3"/>
        <v>0</v>
      </c>
      <c r="P23" s="46">
        <f t="shared" si="4"/>
        <v>0</v>
      </c>
    </row>
    <row r="24" spans="1:22" ht="12.75" x14ac:dyDescent="0.2">
      <c r="A24" s="128" t="s">
        <v>186</v>
      </c>
      <c r="B24" s="37"/>
      <c r="C24" s="117" t="s">
        <v>365</v>
      </c>
      <c r="D24" s="120" t="s">
        <v>83</v>
      </c>
      <c r="E24" s="96">
        <v>340</v>
      </c>
      <c r="F24" s="98"/>
      <c r="G24" s="63"/>
      <c r="H24" s="45">
        <f t="shared" si="5"/>
        <v>0</v>
      </c>
      <c r="I24" s="122"/>
      <c r="J24" s="104"/>
      <c r="K24" s="46">
        <f t="shared" si="0"/>
        <v>0</v>
      </c>
      <c r="L24" s="47">
        <f t="shared" si="6"/>
        <v>0</v>
      </c>
      <c r="M24" s="45">
        <f t="shared" si="1"/>
        <v>0</v>
      </c>
      <c r="N24" s="45">
        <f t="shared" si="2"/>
        <v>0</v>
      </c>
      <c r="O24" s="45">
        <f t="shared" si="3"/>
        <v>0</v>
      </c>
      <c r="P24" s="46">
        <f t="shared" si="4"/>
        <v>0</v>
      </c>
    </row>
    <row r="25" spans="1:22" ht="12.75" x14ac:dyDescent="0.2">
      <c r="A25" s="128" t="s">
        <v>187</v>
      </c>
      <c r="B25" s="37"/>
      <c r="C25" s="117" t="s">
        <v>127</v>
      </c>
      <c r="D25" s="120" t="s">
        <v>93</v>
      </c>
      <c r="E25" s="96">
        <v>30</v>
      </c>
      <c r="F25" s="98"/>
      <c r="G25" s="63"/>
      <c r="H25" s="45">
        <f t="shared" si="5"/>
        <v>0</v>
      </c>
      <c r="I25" s="122"/>
      <c r="J25" s="104"/>
      <c r="K25" s="46">
        <f t="shared" si="0"/>
        <v>0</v>
      </c>
      <c r="L25" s="47">
        <f t="shared" si="6"/>
        <v>0</v>
      </c>
      <c r="M25" s="45">
        <f t="shared" si="1"/>
        <v>0</v>
      </c>
      <c r="N25" s="45">
        <f t="shared" si="2"/>
        <v>0</v>
      </c>
      <c r="O25" s="45">
        <f t="shared" si="3"/>
        <v>0</v>
      </c>
      <c r="P25" s="46">
        <f t="shared" si="4"/>
        <v>0</v>
      </c>
    </row>
    <row r="26" spans="1:22" ht="12.75" x14ac:dyDescent="0.2">
      <c r="A26" s="61">
        <v>2</v>
      </c>
      <c r="B26" s="37"/>
      <c r="C26" s="119" t="s">
        <v>128</v>
      </c>
      <c r="D26" s="120"/>
      <c r="E26" s="96"/>
      <c r="F26" s="98"/>
      <c r="G26" s="63"/>
      <c r="H26" s="45">
        <f t="shared" si="5"/>
        <v>0</v>
      </c>
      <c r="I26" s="122"/>
      <c r="J26" s="104"/>
      <c r="K26" s="46">
        <f t="shared" si="0"/>
        <v>0</v>
      </c>
      <c r="L26" s="47">
        <f t="shared" si="6"/>
        <v>0</v>
      </c>
      <c r="M26" s="45">
        <f t="shared" si="1"/>
        <v>0</v>
      </c>
      <c r="N26" s="45">
        <f t="shared" si="2"/>
        <v>0</v>
      </c>
      <c r="O26" s="45">
        <f t="shared" si="3"/>
        <v>0</v>
      </c>
      <c r="P26" s="46">
        <f t="shared" si="4"/>
        <v>0</v>
      </c>
    </row>
    <row r="27" spans="1:22" ht="12.75" x14ac:dyDescent="0.2">
      <c r="A27" s="128" t="s">
        <v>190</v>
      </c>
      <c r="B27" s="37"/>
      <c r="C27" s="117" t="s">
        <v>129</v>
      </c>
      <c r="D27" s="120" t="s">
        <v>82</v>
      </c>
      <c r="E27" s="96">
        <v>124</v>
      </c>
      <c r="F27" s="98"/>
      <c r="G27" s="63"/>
      <c r="H27" s="45">
        <f t="shared" si="5"/>
        <v>0</v>
      </c>
      <c r="I27" s="122"/>
      <c r="J27" s="104"/>
      <c r="K27" s="46">
        <f t="shared" si="0"/>
        <v>0</v>
      </c>
      <c r="L27" s="47">
        <f t="shared" si="6"/>
        <v>0</v>
      </c>
      <c r="M27" s="45">
        <f t="shared" si="1"/>
        <v>0</v>
      </c>
      <c r="N27" s="45">
        <f t="shared" si="2"/>
        <v>0</v>
      </c>
      <c r="O27" s="45">
        <f t="shared" si="3"/>
        <v>0</v>
      </c>
      <c r="P27" s="46">
        <f t="shared" si="4"/>
        <v>0</v>
      </c>
    </row>
    <row r="28" spans="1:22" ht="12.75" x14ac:dyDescent="0.2">
      <c r="A28" s="128" t="s">
        <v>191</v>
      </c>
      <c r="B28" s="37"/>
      <c r="C28" s="117" t="s">
        <v>130</v>
      </c>
      <c r="D28" s="120" t="s">
        <v>82</v>
      </c>
      <c r="E28" s="96">
        <v>130</v>
      </c>
      <c r="F28" s="98"/>
      <c r="G28" s="63"/>
      <c r="H28" s="45">
        <f t="shared" si="5"/>
        <v>0</v>
      </c>
      <c r="I28" s="122"/>
      <c r="J28" s="104"/>
      <c r="K28" s="46">
        <f t="shared" si="0"/>
        <v>0</v>
      </c>
      <c r="L28" s="47">
        <f t="shared" si="6"/>
        <v>0</v>
      </c>
      <c r="M28" s="45">
        <f t="shared" si="1"/>
        <v>0</v>
      </c>
      <c r="N28" s="45">
        <f t="shared" si="2"/>
        <v>0</v>
      </c>
      <c r="O28" s="45">
        <f t="shared" si="3"/>
        <v>0</v>
      </c>
      <c r="P28" s="46">
        <f t="shared" si="4"/>
        <v>0</v>
      </c>
    </row>
    <row r="29" spans="1:22" ht="13.5" thickBot="1" x14ac:dyDescent="0.25">
      <c r="A29" s="128" t="s">
        <v>192</v>
      </c>
      <c r="B29" s="37"/>
      <c r="C29" s="117" t="s">
        <v>131</v>
      </c>
      <c r="D29" s="120" t="s">
        <v>82</v>
      </c>
      <c r="E29" s="96">
        <v>248</v>
      </c>
      <c r="F29" s="98"/>
      <c r="G29" s="63"/>
      <c r="H29" s="45">
        <f t="shared" si="5"/>
        <v>0</v>
      </c>
      <c r="I29" s="122"/>
      <c r="J29" s="104"/>
      <c r="K29" s="46">
        <f t="shared" si="0"/>
        <v>0</v>
      </c>
      <c r="L29" s="47">
        <f t="shared" si="6"/>
        <v>0</v>
      </c>
      <c r="M29" s="45">
        <f t="shared" si="1"/>
        <v>0</v>
      </c>
      <c r="N29" s="45">
        <f t="shared" si="2"/>
        <v>0</v>
      </c>
      <c r="O29" s="45">
        <f t="shared" si="3"/>
        <v>0</v>
      </c>
      <c r="P29" s="46">
        <f t="shared" si="4"/>
        <v>0</v>
      </c>
    </row>
    <row r="30" spans="1:22" ht="12" customHeight="1" thickBot="1" x14ac:dyDescent="0.25">
      <c r="A30" s="273" t="s">
        <v>400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5"/>
      <c r="L30" s="66">
        <f>SUM(L14:L29)</f>
        <v>0</v>
      </c>
      <c r="M30" s="67">
        <f>SUM(M14:M29)</f>
        <v>0</v>
      </c>
      <c r="N30" s="67">
        <f>SUM(N14:N29)</f>
        <v>0</v>
      </c>
      <c r="O30" s="67">
        <f>SUM(O14:O29)</f>
        <v>0</v>
      </c>
      <c r="P30" s="68">
        <f>SUM(P14:P29)</f>
        <v>0</v>
      </c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" t="s">
        <v>14</v>
      </c>
      <c r="B33" s="15"/>
      <c r="C33" s="272">
        <f>'Kops a'!C31:H31</f>
        <v>0</v>
      </c>
      <c r="D33" s="272"/>
      <c r="E33" s="272"/>
      <c r="F33" s="272"/>
      <c r="G33" s="272"/>
      <c r="H33" s="272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209" t="s">
        <v>15</v>
      </c>
      <c r="D34" s="209"/>
      <c r="E34" s="209"/>
      <c r="F34" s="209"/>
      <c r="G34" s="209"/>
      <c r="H34" s="209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83" t="str">
        <f>'Kops a'!A34</f>
        <v>Tāme sastādīta (datums)</v>
      </c>
      <c r="B36" s="84"/>
      <c r="C36" s="84"/>
      <c r="D36" s="8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" t="s">
        <v>37</v>
      </c>
      <c r="B38" s="15"/>
      <c r="C38" s="272">
        <f>'Kops a'!C36:H36</f>
        <v>0</v>
      </c>
      <c r="D38" s="272"/>
      <c r="E38" s="272"/>
      <c r="F38" s="272"/>
      <c r="G38" s="272"/>
      <c r="H38" s="272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209" t="s">
        <v>15</v>
      </c>
      <c r="D39" s="209"/>
      <c r="E39" s="209"/>
      <c r="F39" s="209"/>
      <c r="G39" s="209"/>
      <c r="H39" s="209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83" t="s">
        <v>54</v>
      </c>
      <c r="B41" s="84"/>
      <c r="C41" s="88">
        <f>'Kops a'!C39</f>
        <v>0</v>
      </c>
      <c r="D41" s="48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</sheetData>
  <mergeCells count="22">
    <mergeCell ref="C39:H39"/>
    <mergeCell ref="C4:I4"/>
    <mergeCell ref="F12:K12"/>
    <mergeCell ref="A9:F9"/>
    <mergeCell ref="J9:M9"/>
    <mergeCell ref="D8:L8"/>
    <mergeCell ref="A30:K30"/>
    <mergeCell ref="C33:H33"/>
    <mergeCell ref="C34:H34"/>
    <mergeCell ref="C38:H38"/>
    <mergeCell ref="A12:A13"/>
    <mergeCell ref="B12:B13"/>
    <mergeCell ref="C12:C13"/>
    <mergeCell ref="D12:D13"/>
    <mergeCell ref="E12:E13"/>
    <mergeCell ref="L12:P12"/>
    <mergeCell ref="N9:O9"/>
    <mergeCell ref="C2:I2"/>
    <mergeCell ref="C3:I3"/>
    <mergeCell ref="D5:L5"/>
    <mergeCell ref="D6:L6"/>
    <mergeCell ref="D7:L7"/>
  </mergeCells>
  <conditionalFormatting sqref="I15:J29 B15:G29">
    <cfRule type="cellIs" dxfId="104" priority="30" operator="equal">
      <formula>0</formula>
    </cfRule>
  </conditionalFormatting>
  <conditionalFormatting sqref="N9:O9 H14:H29 K14:P29">
    <cfRule type="cellIs" dxfId="103" priority="29" operator="equal">
      <formula>0</formula>
    </cfRule>
  </conditionalFormatting>
  <conditionalFormatting sqref="A9:F9">
    <cfRule type="containsText" dxfId="102" priority="27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01" priority="26" operator="equal">
      <formula>0</formula>
    </cfRule>
  </conditionalFormatting>
  <conditionalFormatting sqref="O10">
    <cfRule type="cellIs" dxfId="100" priority="25" operator="equal">
      <formula>"20__. gada __. _________"</formula>
    </cfRule>
  </conditionalFormatting>
  <conditionalFormatting sqref="L30:P30">
    <cfRule type="cellIs" dxfId="99" priority="19" operator="equal">
      <formula>0</formula>
    </cfRule>
  </conditionalFormatting>
  <conditionalFormatting sqref="C4:I4">
    <cfRule type="cellIs" dxfId="98" priority="18" operator="equal">
      <formula>0</formula>
    </cfRule>
  </conditionalFormatting>
  <conditionalFormatting sqref="D5:L8">
    <cfRule type="cellIs" dxfId="97" priority="15" operator="equal">
      <formula>0</formula>
    </cfRule>
  </conditionalFormatting>
  <conditionalFormatting sqref="B14 D14:G14">
    <cfRule type="cellIs" dxfId="96" priority="14" operator="equal">
      <formula>0</formula>
    </cfRule>
  </conditionalFormatting>
  <conditionalFormatting sqref="C14">
    <cfRule type="cellIs" dxfId="95" priority="13" operator="equal">
      <formula>0</formula>
    </cfRule>
  </conditionalFormatting>
  <conditionalFormatting sqref="I14:J14">
    <cfRule type="cellIs" dxfId="94" priority="12" operator="equal">
      <formula>0</formula>
    </cfRule>
  </conditionalFormatting>
  <conditionalFormatting sqref="P10">
    <cfRule type="cellIs" dxfId="93" priority="11" operator="equal">
      <formula>"20__. gada __. _________"</formula>
    </cfRule>
  </conditionalFormatting>
  <conditionalFormatting sqref="C38:H38">
    <cfRule type="cellIs" dxfId="92" priority="8" operator="equal">
      <formula>0</formula>
    </cfRule>
  </conditionalFormatting>
  <conditionalFormatting sqref="C33:H33">
    <cfRule type="cellIs" dxfId="91" priority="7" operator="equal">
      <formula>0</formula>
    </cfRule>
  </conditionalFormatting>
  <conditionalFormatting sqref="C38:H38 C41 C33:H33">
    <cfRule type="cellIs" dxfId="90" priority="6" operator="equal">
      <formula>0</formula>
    </cfRule>
  </conditionalFormatting>
  <conditionalFormatting sqref="D1">
    <cfRule type="cellIs" dxfId="89" priority="5" operator="equal">
      <formula>0</formula>
    </cfRule>
  </conditionalFormatting>
  <conditionalFormatting sqref="A14:A25">
    <cfRule type="cellIs" dxfId="88" priority="3" operator="equal">
      <formula>0</formula>
    </cfRule>
  </conditionalFormatting>
  <conditionalFormatting sqref="A26:A29">
    <cfRule type="cellIs" dxfId="87" priority="2" operator="equal">
      <formula>0</formula>
    </cfRule>
  </conditionalFormatting>
  <conditionalFormatting sqref="A30:K30">
    <cfRule type="containsText" dxfId="86" priority="1" operator="containsText" text="Tiešās izmaksas kopā, t. sk. darba devēja sociālais nodoklis __.__% ">
      <formula>NOT(ISERROR(SEARCH("Tiešās izmaksas kopā, t. sk. darba devēja sociālais nodoklis __.__% ",A30)))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0B610FE1-6F17-46AF-982B-27B20E80701D}">
            <xm:f>NOT(ISERROR(SEARCH("Tāme sastādīta ____. gada ___. ______________",A36)))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  <x14:conditionalFormatting xmlns:xm="http://schemas.microsoft.com/office/excel/2006/main">
          <x14:cfRule type="containsText" priority="9" operator="containsText" id="{F3EAEDA8-031E-4BF8-B71A-4A6D64C3BFEB}">
            <xm:f>NOT(ISERROR(SEARCH("Sertifikāta Nr. _________________________________",A41)))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  <pageSetUpPr fitToPage="1"/>
  </sheetPr>
  <dimension ref="A1:P43"/>
  <sheetViews>
    <sheetView topLeftCell="A10" workbookViewId="0">
      <selection activeCell="C33" sqref="C33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7.42578125" style="1" customWidth="1"/>
    <col min="7" max="7" width="4.85546875" style="1" customWidth="1"/>
    <col min="8" max="8" width="6.7109375" style="1" customWidth="1"/>
    <col min="9" max="9" width="7.42578125" style="1" customWidth="1"/>
    <col min="10" max="10" width="6.7109375" style="1" customWidth="1"/>
    <col min="11" max="11" width="7.42578125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49">
        <v>5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255" t="s">
        <v>333</v>
      </c>
      <c r="D2" s="255"/>
      <c r="E2" s="255"/>
      <c r="F2" s="255"/>
      <c r="G2" s="255"/>
      <c r="H2" s="255"/>
      <c r="I2" s="255"/>
      <c r="J2" s="27"/>
    </row>
    <row r="3" spans="1:16" x14ac:dyDescent="0.2">
      <c r="A3" s="28"/>
      <c r="B3" s="28"/>
      <c r="C3" s="218" t="s">
        <v>17</v>
      </c>
      <c r="D3" s="218"/>
      <c r="E3" s="218"/>
      <c r="F3" s="218"/>
      <c r="G3" s="218"/>
      <c r="H3" s="218"/>
      <c r="I3" s="218"/>
      <c r="J3" s="28"/>
    </row>
    <row r="4" spans="1:16" x14ac:dyDescent="0.2">
      <c r="A4" s="28"/>
      <c r="B4" s="28"/>
      <c r="C4" s="256" t="s">
        <v>52</v>
      </c>
      <c r="D4" s="256"/>
      <c r="E4" s="256"/>
      <c r="F4" s="256"/>
      <c r="G4" s="256"/>
      <c r="H4" s="256"/>
      <c r="I4" s="256"/>
      <c r="J4" s="28"/>
    </row>
    <row r="5" spans="1:16" x14ac:dyDescent="0.2">
      <c r="A5" s="21"/>
      <c r="B5" s="21"/>
      <c r="C5" s="25" t="s">
        <v>5</v>
      </c>
      <c r="D5" s="269" t="str">
        <f>'Kops a'!D6</f>
        <v>Daudzdzīvokļu dzīvojamās māja, kad.Nr.3260 003 0167 003</v>
      </c>
      <c r="E5" s="269"/>
      <c r="F5" s="269"/>
      <c r="G5" s="269"/>
      <c r="H5" s="269"/>
      <c r="I5" s="269"/>
      <c r="J5" s="269"/>
      <c r="K5" s="269"/>
      <c r="L5" s="269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269" t="str">
        <f>'Kops a'!D7</f>
        <v>Vienkāršotās atjaunošanas apliecinājuma karte</v>
      </c>
      <c r="E6" s="269"/>
      <c r="F6" s="269"/>
      <c r="G6" s="269"/>
      <c r="H6" s="269"/>
      <c r="I6" s="269"/>
      <c r="J6" s="269"/>
      <c r="K6" s="269"/>
      <c r="L6" s="269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269" t="str">
        <f>'Kops a'!D8</f>
        <v>Blaumaņa iela 20, Koknese</v>
      </c>
      <c r="E7" s="269"/>
      <c r="F7" s="269"/>
      <c r="G7" s="269"/>
      <c r="H7" s="269"/>
      <c r="I7" s="269"/>
      <c r="J7" s="269"/>
      <c r="K7" s="269"/>
      <c r="L7" s="269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269">
        <f>'Kops a'!D9</f>
        <v>0</v>
      </c>
      <c r="E8" s="269"/>
      <c r="F8" s="269"/>
      <c r="G8" s="269"/>
      <c r="H8" s="269"/>
      <c r="I8" s="269"/>
      <c r="J8" s="269"/>
      <c r="K8" s="269"/>
      <c r="L8" s="269"/>
      <c r="M8" s="15"/>
      <c r="N8" s="15"/>
      <c r="O8" s="15"/>
      <c r="P8" s="15"/>
    </row>
    <row r="9" spans="1:16" ht="11.25" customHeight="1" x14ac:dyDescent="0.2">
      <c r="A9" s="257"/>
      <c r="B9" s="257"/>
      <c r="C9" s="257"/>
      <c r="D9" s="257"/>
      <c r="E9" s="257"/>
      <c r="F9" s="257"/>
      <c r="G9" s="29"/>
      <c r="H9" s="29"/>
      <c r="I9" s="29"/>
      <c r="J9" s="261" t="s">
        <v>39</v>
      </c>
      <c r="K9" s="261"/>
      <c r="L9" s="261"/>
      <c r="M9" s="261"/>
      <c r="N9" s="268">
        <f>P31</f>
        <v>0</v>
      </c>
      <c r="O9" s="268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A37</f>
        <v>Tāme sastādīta (datums)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229" t="s">
        <v>23</v>
      </c>
      <c r="B12" s="263" t="s">
        <v>40</v>
      </c>
      <c r="C12" s="259" t="s">
        <v>41</v>
      </c>
      <c r="D12" s="266" t="s">
        <v>42</v>
      </c>
      <c r="E12" s="270" t="s">
        <v>43</v>
      </c>
      <c r="F12" s="258" t="s">
        <v>44</v>
      </c>
      <c r="G12" s="259"/>
      <c r="H12" s="259"/>
      <c r="I12" s="259"/>
      <c r="J12" s="259"/>
      <c r="K12" s="260"/>
      <c r="L12" s="258" t="s">
        <v>45</v>
      </c>
      <c r="M12" s="259"/>
      <c r="N12" s="259"/>
      <c r="O12" s="259"/>
      <c r="P12" s="260"/>
    </row>
    <row r="13" spans="1:16" ht="126.75" customHeight="1" thickBot="1" x14ac:dyDescent="0.25">
      <c r="A13" s="262"/>
      <c r="B13" s="264"/>
      <c r="C13" s="265"/>
      <c r="D13" s="267"/>
      <c r="E13" s="271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60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60" t="s">
        <v>51</v>
      </c>
    </row>
    <row r="14" spans="1:16" ht="24" x14ac:dyDescent="0.2">
      <c r="A14" s="146">
        <v>1</v>
      </c>
      <c r="B14" s="133"/>
      <c r="C14" s="134" t="s">
        <v>320</v>
      </c>
      <c r="D14" s="140" t="s">
        <v>82</v>
      </c>
      <c r="E14" s="172">
        <v>33</v>
      </c>
      <c r="F14" s="114"/>
      <c r="G14" s="63"/>
      <c r="H14" s="63">
        <f>ROUND(F14*G14,2)</f>
        <v>0</v>
      </c>
      <c r="I14" s="126"/>
      <c r="J14" s="63"/>
      <c r="K14" s="64">
        <f>SUM(H14:J14)</f>
        <v>0</v>
      </c>
      <c r="L14" s="65">
        <f>ROUND(E14*F14,2)</f>
        <v>0</v>
      </c>
      <c r="M14" s="63">
        <f>ROUND(H14*E14,2)</f>
        <v>0</v>
      </c>
      <c r="N14" s="63">
        <f>ROUND(I14*E14,2)</f>
        <v>0</v>
      </c>
      <c r="O14" s="63">
        <f>ROUND(J14*E14,2)</f>
        <v>0</v>
      </c>
      <c r="P14" s="64">
        <f>SUM(M14:O14)</f>
        <v>0</v>
      </c>
    </row>
    <row r="15" spans="1:16" ht="24" x14ac:dyDescent="0.2">
      <c r="A15" s="147">
        <v>2</v>
      </c>
      <c r="B15" s="148"/>
      <c r="C15" s="134" t="s">
        <v>321</v>
      </c>
      <c r="D15" s="141" t="s">
        <v>82</v>
      </c>
      <c r="E15" s="173">
        <v>30</v>
      </c>
      <c r="F15" s="98"/>
      <c r="G15" s="63"/>
      <c r="H15" s="45">
        <f t="shared" ref="H15:H30" si="0">ROUND(F15*G15,2)</f>
        <v>0</v>
      </c>
      <c r="I15" s="122"/>
      <c r="J15" s="63"/>
      <c r="K15" s="46">
        <f t="shared" ref="K15:K17" si="1">SUM(H15:J15)</f>
        <v>0</v>
      </c>
      <c r="L15" s="47">
        <f t="shared" ref="L15:L17" si="2">ROUND(E15*F15,2)</f>
        <v>0</v>
      </c>
      <c r="M15" s="45">
        <f t="shared" ref="M15:M17" si="3">ROUND(H15*E15,2)</f>
        <v>0</v>
      </c>
      <c r="N15" s="45">
        <f t="shared" ref="N15:N17" si="4">ROUND(I15*E15,2)</f>
        <v>0</v>
      </c>
      <c r="O15" s="45">
        <f t="shared" ref="O15:O17" si="5">ROUND(J15*E15,2)</f>
        <v>0</v>
      </c>
      <c r="P15" s="46">
        <f t="shared" ref="P15:P17" si="6">SUM(M15:O15)</f>
        <v>0</v>
      </c>
    </row>
    <row r="16" spans="1:16" ht="24" x14ac:dyDescent="0.2">
      <c r="A16" s="147">
        <v>3</v>
      </c>
      <c r="B16" s="148"/>
      <c r="C16" s="134" t="s">
        <v>322</v>
      </c>
      <c r="D16" s="141" t="s">
        <v>82</v>
      </c>
      <c r="E16" s="173">
        <v>30</v>
      </c>
      <c r="F16" s="98"/>
      <c r="G16" s="63"/>
      <c r="H16" s="45">
        <f t="shared" si="0"/>
        <v>0</v>
      </c>
      <c r="I16" s="122"/>
      <c r="J16" s="63"/>
      <c r="K16" s="46">
        <f t="shared" si="1"/>
        <v>0</v>
      </c>
      <c r="L16" s="47">
        <f t="shared" si="2"/>
        <v>0</v>
      </c>
      <c r="M16" s="45">
        <f t="shared" si="3"/>
        <v>0</v>
      </c>
      <c r="N16" s="45">
        <f t="shared" si="4"/>
        <v>0</v>
      </c>
      <c r="O16" s="45">
        <f t="shared" si="5"/>
        <v>0</v>
      </c>
      <c r="P16" s="46">
        <f t="shared" si="6"/>
        <v>0</v>
      </c>
    </row>
    <row r="17" spans="1:16" ht="24" x14ac:dyDescent="0.2">
      <c r="A17" s="147">
        <v>4</v>
      </c>
      <c r="B17" s="148"/>
      <c r="C17" s="134" t="s">
        <v>323</v>
      </c>
      <c r="D17" s="141" t="s">
        <v>82</v>
      </c>
      <c r="E17" s="173">
        <v>33</v>
      </c>
      <c r="F17" s="98"/>
      <c r="G17" s="63"/>
      <c r="H17" s="45">
        <f t="shared" si="0"/>
        <v>0</v>
      </c>
      <c r="I17" s="122"/>
      <c r="J17" s="63"/>
      <c r="K17" s="46">
        <f t="shared" si="1"/>
        <v>0</v>
      </c>
      <c r="L17" s="47">
        <f t="shared" si="2"/>
        <v>0</v>
      </c>
      <c r="M17" s="45">
        <f t="shared" si="3"/>
        <v>0</v>
      </c>
      <c r="N17" s="45">
        <f t="shared" si="4"/>
        <v>0</v>
      </c>
      <c r="O17" s="45">
        <f t="shared" si="5"/>
        <v>0</v>
      </c>
      <c r="P17" s="46">
        <f t="shared" si="6"/>
        <v>0</v>
      </c>
    </row>
    <row r="18" spans="1:16" ht="12.75" x14ac:dyDescent="0.2">
      <c r="A18" s="147">
        <v>5</v>
      </c>
      <c r="B18" s="148"/>
      <c r="C18" s="135" t="s">
        <v>324</v>
      </c>
      <c r="D18" s="142" t="s">
        <v>325</v>
      </c>
      <c r="E18" s="174">
        <v>1</v>
      </c>
      <c r="F18" s="98"/>
      <c r="G18" s="63"/>
      <c r="H18" s="45">
        <f t="shared" si="0"/>
        <v>0</v>
      </c>
      <c r="I18" s="103"/>
      <c r="J18" s="63"/>
      <c r="K18" s="46">
        <f t="shared" ref="K18:K30" si="7">SUM(H18:J18)</f>
        <v>0</v>
      </c>
      <c r="L18" s="47">
        <f t="shared" ref="L18:L30" si="8">ROUND(E18*F18,2)</f>
        <v>0</v>
      </c>
      <c r="M18" s="45">
        <f t="shared" ref="M18:M30" si="9">ROUND(H18*E18,2)</f>
        <v>0</v>
      </c>
      <c r="N18" s="45">
        <f t="shared" ref="N18:N30" si="10">ROUND(I18*E18,2)</f>
        <v>0</v>
      </c>
      <c r="O18" s="45">
        <f t="shared" ref="O18:O30" si="11">ROUND(J18*E18,2)</f>
        <v>0</v>
      </c>
      <c r="P18" s="46">
        <f t="shared" ref="P18:P30" si="12">SUM(M18:O18)</f>
        <v>0</v>
      </c>
    </row>
    <row r="19" spans="1:16" ht="24" x14ac:dyDescent="0.2">
      <c r="A19" s="147">
        <v>6</v>
      </c>
      <c r="B19" s="148"/>
      <c r="C19" s="136" t="s">
        <v>392</v>
      </c>
      <c r="D19" s="143" t="s">
        <v>82</v>
      </c>
      <c r="E19" s="175">
        <v>33</v>
      </c>
      <c r="F19" s="98"/>
      <c r="G19" s="63"/>
      <c r="H19" s="45">
        <f t="shared" si="0"/>
        <v>0</v>
      </c>
      <c r="I19" s="122"/>
      <c r="J19" s="63"/>
      <c r="K19" s="46">
        <f t="shared" si="7"/>
        <v>0</v>
      </c>
      <c r="L19" s="47">
        <f t="shared" si="8"/>
        <v>0</v>
      </c>
      <c r="M19" s="45">
        <f t="shared" si="9"/>
        <v>0</v>
      </c>
      <c r="N19" s="45">
        <f t="shared" si="10"/>
        <v>0</v>
      </c>
      <c r="O19" s="45">
        <f t="shared" si="11"/>
        <v>0</v>
      </c>
      <c r="P19" s="46">
        <f t="shared" si="12"/>
        <v>0</v>
      </c>
    </row>
    <row r="20" spans="1:16" ht="24" x14ac:dyDescent="0.2">
      <c r="A20" s="147">
        <v>7</v>
      </c>
      <c r="B20" s="148"/>
      <c r="C20" s="136" t="s">
        <v>393</v>
      </c>
      <c r="D20" s="143" t="s">
        <v>82</v>
      </c>
      <c r="E20" s="175">
        <v>30</v>
      </c>
      <c r="F20" s="98"/>
      <c r="G20" s="63"/>
      <c r="H20" s="45">
        <f t="shared" si="0"/>
        <v>0</v>
      </c>
      <c r="I20" s="122"/>
      <c r="J20" s="63"/>
      <c r="K20" s="46">
        <f t="shared" si="7"/>
        <v>0</v>
      </c>
      <c r="L20" s="47">
        <f t="shared" si="8"/>
        <v>0</v>
      </c>
      <c r="M20" s="45">
        <f t="shared" si="9"/>
        <v>0</v>
      </c>
      <c r="N20" s="45">
        <f t="shared" si="10"/>
        <v>0</v>
      </c>
      <c r="O20" s="45">
        <f t="shared" si="11"/>
        <v>0</v>
      </c>
      <c r="P20" s="46">
        <f t="shared" si="12"/>
        <v>0</v>
      </c>
    </row>
    <row r="21" spans="1:16" ht="24" x14ac:dyDescent="0.2">
      <c r="A21" s="147">
        <v>8</v>
      </c>
      <c r="B21" s="148"/>
      <c r="C21" s="136" t="s">
        <v>394</v>
      </c>
      <c r="D21" s="143" t="s">
        <v>82</v>
      </c>
      <c r="E21" s="176">
        <v>30</v>
      </c>
      <c r="F21" s="98"/>
      <c r="G21" s="63"/>
      <c r="H21" s="45">
        <f t="shared" si="0"/>
        <v>0</v>
      </c>
      <c r="I21" s="122"/>
      <c r="J21" s="63"/>
      <c r="K21" s="46">
        <f t="shared" si="7"/>
        <v>0</v>
      </c>
      <c r="L21" s="47">
        <f t="shared" si="8"/>
        <v>0</v>
      </c>
      <c r="M21" s="45">
        <f t="shared" si="9"/>
        <v>0</v>
      </c>
      <c r="N21" s="45">
        <f t="shared" si="10"/>
        <v>0</v>
      </c>
      <c r="O21" s="45">
        <f t="shared" si="11"/>
        <v>0</v>
      </c>
      <c r="P21" s="46">
        <f t="shared" si="12"/>
        <v>0</v>
      </c>
    </row>
    <row r="22" spans="1:16" ht="24" x14ac:dyDescent="0.2">
      <c r="A22" s="147">
        <v>9</v>
      </c>
      <c r="B22" s="148"/>
      <c r="C22" s="136" t="s">
        <v>395</v>
      </c>
      <c r="D22" s="143" t="s">
        <v>82</v>
      </c>
      <c r="E22" s="176">
        <v>33</v>
      </c>
      <c r="F22" s="98"/>
      <c r="G22" s="63"/>
      <c r="H22" s="45">
        <f t="shared" si="0"/>
        <v>0</v>
      </c>
      <c r="I22" s="122"/>
      <c r="J22" s="63"/>
      <c r="K22" s="46">
        <f t="shared" si="7"/>
        <v>0</v>
      </c>
      <c r="L22" s="47">
        <f t="shared" si="8"/>
        <v>0</v>
      </c>
      <c r="M22" s="45">
        <f t="shared" si="9"/>
        <v>0</v>
      </c>
      <c r="N22" s="45">
        <f t="shared" si="10"/>
        <v>0</v>
      </c>
      <c r="O22" s="45">
        <f t="shared" si="11"/>
        <v>0</v>
      </c>
      <c r="P22" s="46">
        <f t="shared" si="12"/>
        <v>0</v>
      </c>
    </row>
    <row r="23" spans="1:16" ht="12.75" x14ac:dyDescent="0.2">
      <c r="A23" s="147">
        <v>10</v>
      </c>
      <c r="B23" s="148"/>
      <c r="C23" s="137" t="s">
        <v>326</v>
      </c>
      <c r="D23" s="144" t="s">
        <v>84</v>
      </c>
      <c r="E23" s="177">
        <v>10</v>
      </c>
      <c r="F23" s="98"/>
      <c r="G23" s="63"/>
      <c r="H23" s="45">
        <f t="shared" si="0"/>
        <v>0</v>
      </c>
      <c r="I23" s="122"/>
      <c r="J23" s="63"/>
      <c r="K23" s="46">
        <f t="shared" si="7"/>
        <v>0</v>
      </c>
      <c r="L23" s="47">
        <f t="shared" si="8"/>
        <v>0</v>
      </c>
      <c r="M23" s="45">
        <f t="shared" si="9"/>
        <v>0</v>
      </c>
      <c r="N23" s="45">
        <f t="shared" si="10"/>
        <v>0</v>
      </c>
      <c r="O23" s="45">
        <f t="shared" si="11"/>
        <v>0</v>
      </c>
      <c r="P23" s="46">
        <f t="shared" si="12"/>
        <v>0</v>
      </c>
    </row>
    <row r="24" spans="1:16" ht="12.75" x14ac:dyDescent="0.2">
      <c r="A24" s="147">
        <v>11</v>
      </c>
      <c r="B24" s="148"/>
      <c r="C24" s="137" t="s">
        <v>327</v>
      </c>
      <c r="D24" s="144" t="s">
        <v>84</v>
      </c>
      <c r="E24" s="177">
        <v>8</v>
      </c>
      <c r="F24" s="98"/>
      <c r="G24" s="63"/>
      <c r="H24" s="45">
        <f t="shared" si="0"/>
        <v>0</v>
      </c>
      <c r="I24" s="122"/>
      <c r="J24" s="63"/>
      <c r="K24" s="46">
        <f t="shared" si="7"/>
        <v>0</v>
      </c>
      <c r="L24" s="47">
        <f t="shared" si="8"/>
        <v>0</v>
      </c>
      <c r="M24" s="45">
        <f t="shared" si="9"/>
        <v>0</v>
      </c>
      <c r="N24" s="45">
        <f t="shared" si="10"/>
        <v>0</v>
      </c>
      <c r="O24" s="45">
        <f t="shared" si="11"/>
        <v>0</v>
      </c>
      <c r="P24" s="46">
        <f t="shared" si="12"/>
        <v>0</v>
      </c>
    </row>
    <row r="25" spans="1:16" ht="12.75" x14ac:dyDescent="0.2">
      <c r="A25" s="147">
        <v>12</v>
      </c>
      <c r="B25" s="148"/>
      <c r="C25" s="137" t="s">
        <v>328</v>
      </c>
      <c r="D25" s="144" t="s">
        <v>84</v>
      </c>
      <c r="E25" s="177">
        <v>1</v>
      </c>
      <c r="F25" s="98"/>
      <c r="G25" s="63"/>
      <c r="H25" s="45">
        <f t="shared" si="0"/>
        <v>0</v>
      </c>
      <c r="I25" s="122"/>
      <c r="J25" s="63"/>
      <c r="K25" s="46">
        <f t="shared" si="7"/>
        <v>0</v>
      </c>
      <c r="L25" s="47">
        <f t="shared" si="8"/>
        <v>0</v>
      </c>
      <c r="M25" s="45">
        <f t="shared" si="9"/>
        <v>0</v>
      </c>
      <c r="N25" s="45">
        <f t="shared" si="10"/>
        <v>0</v>
      </c>
      <c r="O25" s="45">
        <f t="shared" si="11"/>
        <v>0</v>
      </c>
      <c r="P25" s="46">
        <f t="shared" si="12"/>
        <v>0</v>
      </c>
    </row>
    <row r="26" spans="1:16" ht="12.75" x14ac:dyDescent="0.2">
      <c r="A26" s="147">
        <v>13</v>
      </c>
      <c r="B26" s="148"/>
      <c r="C26" s="137" t="s">
        <v>329</v>
      </c>
      <c r="D26" s="144" t="s">
        <v>84</v>
      </c>
      <c r="E26" s="177">
        <v>2</v>
      </c>
      <c r="F26" s="98"/>
      <c r="G26" s="63"/>
      <c r="H26" s="45">
        <f t="shared" si="0"/>
        <v>0</v>
      </c>
      <c r="I26" s="122"/>
      <c r="J26" s="63"/>
      <c r="K26" s="46">
        <f t="shared" si="7"/>
        <v>0</v>
      </c>
      <c r="L26" s="47">
        <f t="shared" si="8"/>
        <v>0</v>
      </c>
      <c r="M26" s="45">
        <f t="shared" si="9"/>
        <v>0</v>
      </c>
      <c r="N26" s="45">
        <f t="shared" si="10"/>
        <v>0</v>
      </c>
      <c r="O26" s="45">
        <f t="shared" si="11"/>
        <v>0</v>
      </c>
      <c r="P26" s="46">
        <f t="shared" si="12"/>
        <v>0</v>
      </c>
    </row>
    <row r="27" spans="1:16" ht="12.75" x14ac:dyDescent="0.2">
      <c r="A27" s="147">
        <v>14</v>
      </c>
      <c r="B27" s="148"/>
      <c r="C27" s="137" t="s">
        <v>330</v>
      </c>
      <c r="D27" s="144" t="s">
        <v>325</v>
      </c>
      <c r="E27" s="178">
        <v>1</v>
      </c>
      <c r="F27" s="98"/>
      <c r="G27" s="63"/>
      <c r="H27" s="45">
        <f t="shared" si="0"/>
        <v>0</v>
      </c>
      <c r="I27" s="122"/>
      <c r="J27" s="63"/>
      <c r="K27" s="46">
        <f t="shared" si="7"/>
        <v>0</v>
      </c>
      <c r="L27" s="47">
        <f t="shared" si="8"/>
        <v>0</v>
      </c>
      <c r="M27" s="45">
        <f t="shared" si="9"/>
        <v>0</v>
      </c>
      <c r="N27" s="45">
        <f t="shared" si="10"/>
        <v>0</v>
      </c>
      <c r="O27" s="45">
        <f t="shared" si="11"/>
        <v>0</v>
      </c>
      <c r="P27" s="46">
        <f t="shared" si="12"/>
        <v>0</v>
      </c>
    </row>
    <row r="28" spans="1:16" ht="24" x14ac:dyDescent="0.2">
      <c r="A28" s="147">
        <v>15</v>
      </c>
      <c r="B28" s="148"/>
      <c r="C28" s="138" t="s">
        <v>396</v>
      </c>
      <c r="D28" s="144" t="s">
        <v>84</v>
      </c>
      <c r="E28" s="178">
        <v>3</v>
      </c>
      <c r="F28" s="98"/>
      <c r="G28" s="63"/>
      <c r="H28" s="45">
        <f t="shared" si="0"/>
        <v>0</v>
      </c>
      <c r="I28" s="122"/>
      <c r="J28" s="63"/>
      <c r="K28" s="46">
        <f t="shared" si="7"/>
        <v>0</v>
      </c>
      <c r="L28" s="47">
        <f t="shared" si="8"/>
        <v>0</v>
      </c>
      <c r="M28" s="45">
        <f t="shared" si="9"/>
        <v>0</v>
      </c>
      <c r="N28" s="45">
        <f t="shared" si="10"/>
        <v>0</v>
      </c>
      <c r="O28" s="45">
        <f t="shared" si="11"/>
        <v>0</v>
      </c>
      <c r="P28" s="46">
        <f t="shared" si="12"/>
        <v>0</v>
      </c>
    </row>
    <row r="29" spans="1:16" ht="24" x14ac:dyDescent="0.2">
      <c r="A29" s="147">
        <v>16</v>
      </c>
      <c r="B29" s="148"/>
      <c r="C29" s="139" t="s">
        <v>331</v>
      </c>
      <c r="D29" s="144" t="s">
        <v>325</v>
      </c>
      <c r="E29" s="179">
        <v>1</v>
      </c>
      <c r="F29" s="98"/>
      <c r="G29" s="63"/>
      <c r="H29" s="45">
        <f t="shared" si="0"/>
        <v>0</v>
      </c>
      <c r="I29" s="122"/>
      <c r="J29" s="63"/>
      <c r="K29" s="46">
        <f t="shared" si="7"/>
        <v>0</v>
      </c>
      <c r="L29" s="47">
        <f t="shared" si="8"/>
        <v>0</v>
      </c>
      <c r="M29" s="45">
        <f t="shared" si="9"/>
        <v>0</v>
      </c>
      <c r="N29" s="45">
        <f t="shared" si="10"/>
        <v>0</v>
      </c>
      <c r="O29" s="45">
        <f t="shared" si="11"/>
        <v>0</v>
      </c>
      <c r="P29" s="46">
        <f t="shared" si="12"/>
        <v>0</v>
      </c>
    </row>
    <row r="30" spans="1:16" ht="13.5" thickBot="1" x14ac:dyDescent="0.25">
      <c r="A30" s="147">
        <v>17</v>
      </c>
      <c r="B30" s="148"/>
      <c r="C30" s="137" t="s">
        <v>332</v>
      </c>
      <c r="D30" s="144" t="s">
        <v>82</v>
      </c>
      <c r="E30" s="177">
        <v>126</v>
      </c>
      <c r="F30" s="98"/>
      <c r="G30" s="63"/>
      <c r="H30" s="45">
        <f t="shared" si="0"/>
        <v>0</v>
      </c>
      <c r="I30" s="122"/>
      <c r="J30" s="63"/>
      <c r="K30" s="46">
        <f t="shared" si="7"/>
        <v>0</v>
      </c>
      <c r="L30" s="47">
        <f t="shared" si="8"/>
        <v>0</v>
      </c>
      <c r="M30" s="45">
        <f t="shared" si="9"/>
        <v>0</v>
      </c>
      <c r="N30" s="45">
        <f t="shared" si="10"/>
        <v>0</v>
      </c>
      <c r="O30" s="45">
        <f t="shared" si="11"/>
        <v>0</v>
      </c>
      <c r="P30" s="46">
        <f t="shared" si="12"/>
        <v>0</v>
      </c>
    </row>
    <row r="31" spans="1:16" ht="12" customHeight="1" thickBot="1" x14ac:dyDescent="0.25">
      <c r="A31" s="273" t="s">
        <v>400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5"/>
      <c r="L31" s="66">
        <f>SUM(L14:L30)</f>
        <v>0</v>
      </c>
      <c r="M31" s="67">
        <f>SUM(M14:M30)</f>
        <v>0</v>
      </c>
      <c r="N31" s="67">
        <f>SUM(N14:N30)</f>
        <v>0</v>
      </c>
      <c r="O31" s="67">
        <f>SUM(O14:O30)</f>
        <v>0</v>
      </c>
      <c r="P31" s="68">
        <f>SUM(P14:P30)</f>
        <v>0</v>
      </c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" t="s">
        <v>14</v>
      </c>
      <c r="B34" s="15"/>
      <c r="C34" s="272">
        <f>'Kops a'!C31:H31</f>
        <v>0</v>
      </c>
      <c r="D34" s="272"/>
      <c r="E34" s="272"/>
      <c r="F34" s="272"/>
      <c r="G34" s="272"/>
      <c r="H34" s="272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209" t="s">
        <v>15</v>
      </c>
      <c r="D35" s="209"/>
      <c r="E35" s="209"/>
      <c r="F35" s="209"/>
      <c r="G35" s="209"/>
      <c r="H35" s="209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83" t="str">
        <f>'Kops a'!A34</f>
        <v>Tāme sastādīta (datums)</v>
      </c>
      <c r="B37" s="84"/>
      <c r="C37" s="84"/>
      <c r="D37" s="8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" t="s">
        <v>37</v>
      </c>
      <c r="B39" s="15"/>
      <c r="C39" s="272">
        <f>'Kops a'!C36:H36</f>
        <v>0</v>
      </c>
      <c r="D39" s="272"/>
      <c r="E39" s="272"/>
      <c r="F39" s="272"/>
      <c r="G39" s="272"/>
      <c r="H39" s="272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209" t="s">
        <v>15</v>
      </c>
      <c r="D40" s="209"/>
      <c r="E40" s="209"/>
      <c r="F40" s="209"/>
      <c r="G40" s="209"/>
      <c r="H40" s="209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83" t="s">
        <v>54</v>
      </c>
      <c r="B42" s="84"/>
      <c r="C42" s="88">
        <f>'Kops a'!C39</f>
        <v>0</v>
      </c>
      <c r="D42" s="48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</sheetData>
  <mergeCells count="22">
    <mergeCell ref="C40:H40"/>
    <mergeCell ref="C4:I4"/>
    <mergeCell ref="F12:K12"/>
    <mergeCell ref="A9:F9"/>
    <mergeCell ref="J9:M9"/>
    <mergeCell ref="D8:L8"/>
    <mergeCell ref="A31:K31"/>
    <mergeCell ref="C34:H34"/>
    <mergeCell ref="C35:H35"/>
    <mergeCell ref="C39:H39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F15:F30 I15:I30">
    <cfRule type="cellIs" dxfId="83" priority="34" operator="equal">
      <formula>0</formula>
    </cfRule>
  </conditionalFormatting>
  <conditionalFormatting sqref="N9:O9 K14:P30 H14:H30">
    <cfRule type="cellIs" dxfId="82" priority="33" operator="equal">
      <formula>0</formula>
    </cfRule>
  </conditionalFormatting>
  <conditionalFormatting sqref="C2:I2">
    <cfRule type="cellIs" dxfId="81" priority="30" operator="equal">
      <formula>0</formula>
    </cfRule>
  </conditionalFormatting>
  <conditionalFormatting sqref="O10">
    <cfRule type="cellIs" dxfId="80" priority="29" operator="equal">
      <formula>"20__. gada __. _________"</formula>
    </cfRule>
  </conditionalFormatting>
  <conditionalFormatting sqref="L31:P31">
    <cfRule type="cellIs" dxfId="79" priority="23" operator="equal">
      <formula>0</formula>
    </cfRule>
  </conditionalFormatting>
  <conditionalFormatting sqref="C4:I4">
    <cfRule type="cellIs" dxfId="78" priority="22" operator="equal">
      <formula>0</formula>
    </cfRule>
  </conditionalFormatting>
  <conditionalFormatting sqref="D5:L8">
    <cfRule type="cellIs" dxfId="77" priority="19" operator="equal">
      <formula>0</formula>
    </cfRule>
  </conditionalFormatting>
  <conditionalFormatting sqref="F14">
    <cfRule type="cellIs" dxfId="76" priority="18" operator="equal">
      <formula>0</formula>
    </cfRule>
  </conditionalFormatting>
  <conditionalFormatting sqref="I14">
    <cfRule type="cellIs" dxfId="75" priority="16" operator="equal">
      <formula>0</formula>
    </cfRule>
  </conditionalFormatting>
  <conditionalFormatting sqref="P10">
    <cfRule type="cellIs" dxfId="74" priority="15" operator="equal">
      <formula>"20__. gada __. _________"</formula>
    </cfRule>
  </conditionalFormatting>
  <conditionalFormatting sqref="C39:H39">
    <cfRule type="cellIs" dxfId="73" priority="12" operator="equal">
      <formula>0</formula>
    </cfRule>
  </conditionalFormatting>
  <conditionalFormatting sqref="C34:H34">
    <cfRule type="cellIs" dxfId="72" priority="11" operator="equal">
      <formula>0</formula>
    </cfRule>
  </conditionalFormatting>
  <conditionalFormatting sqref="C39:H39 C42 C34:H34">
    <cfRule type="cellIs" dxfId="71" priority="10" operator="equal">
      <formula>0</formula>
    </cfRule>
  </conditionalFormatting>
  <conditionalFormatting sqref="D1">
    <cfRule type="cellIs" dxfId="70" priority="9" operator="equal">
      <formula>0</formula>
    </cfRule>
  </conditionalFormatting>
  <conditionalFormatting sqref="A15:E30">
    <cfRule type="cellIs" dxfId="69" priority="8" operator="equal">
      <formula>0</formula>
    </cfRule>
  </conditionalFormatting>
  <conditionalFormatting sqref="A14:B14 D14:E14">
    <cfRule type="cellIs" dxfId="68" priority="7" operator="equal">
      <formula>0</formula>
    </cfRule>
  </conditionalFormatting>
  <conditionalFormatting sqref="C14">
    <cfRule type="cellIs" dxfId="67" priority="6" operator="equal">
      <formula>0</formula>
    </cfRule>
  </conditionalFormatting>
  <conditionalFormatting sqref="G14:G30">
    <cfRule type="cellIs" dxfId="66" priority="5" operator="equal">
      <formula>0</formula>
    </cfRule>
  </conditionalFormatting>
  <conditionalFormatting sqref="J14:J16">
    <cfRule type="cellIs" dxfId="65" priority="4" operator="equal">
      <formula>0</formula>
    </cfRule>
  </conditionalFormatting>
  <conditionalFormatting sqref="J17:J30">
    <cfRule type="cellIs" dxfId="64" priority="3" operator="equal">
      <formula>0</formula>
    </cfRule>
  </conditionalFormatting>
  <conditionalFormatting sqref="A9:F9">
    <cfRule type="containsText" dxfId="63" priority="2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A31:K31">
    <cfRule type="containsText" dxfId="62" priority="1" operator="containsText" text="Tiešās izmaksas kopā, t. sk. darba devēja sociālais nodoklis __.__% ">
      <formula>NOT(ISERROR(SEARCH("Tiešās izmaksas kopā, t. sk. darba devēja sociālais nodoklis __.__% ",A31)))</formula>
    </cfRule>
  </conditionalFormatting>
  <pageMargins left="0.7" right="0.7" top="0.75" bottom="0.75" header="0.3" footer="0.3"/>
  <pageSetup paperSize="9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DC7EA987-A541-4A14-8BBA-80430C8D8797}">
            <xm:f>NOT(ISERROR(SEARCH("Tāme sastādīta ____. gada ___. ______________",A37)))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A37</xm:sqref>
        </x14:conditionalFormatting>
        <x14:conditionalFormatting xmlns:xm="http://schemas.microsoft.com/office/excel/2006/main">
          <x14:cfRule type="containsText" priority="13" operator="containsText" id="{ACDA78AF-73B6-4D16-9157-A1B6B42F0CA3}">
            <xm:f>NOT(ISERROR(SEARCH("Sertifikāta Nr. _________________________________",A42)))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V83"/>
  <sheetViews>
    <sheetView topLeftCell="A36" zoomScale="85" zoomScaleNormal="85" workbookViewId="0">
      <selection activeCell="A71" sqref="A71:XFD71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49">
        <v>6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255" t="s">
        <v>194</v>
      </c>
      <c r="D2" s="255"/>
      <c r="E2" s="255"/>
      <c r="F2" s="255"/>
      <c r="G2" s="255"/>
      <c r="H2" s="255"/>
      <c r="I2" s="255"/>
      <c r="J2" s="27"/>
    </row>
    <row r="3" spans="1:16" x14ac:dyDescent="0.2">
      <c r="A3" s="28"/>
      <c r="B3" s="28"/>
      <c r="C3" s="218" t="s">
        <v>17</v>
      </c>
      <c r="D3" s="218"/>
      <c r="E3" s="218"/>
      <c r="F3" s="218"/>
      <c r="G3" s="218"/>
      <c r="H3" s="218"/>
      <c r="I3" s="218"/>
      <c r="J3" s="28"/>
    </row>
    <row r="4" spans="1:16" x14ac:dyDescent="0.2">
      <c r="A4" s="28"/>
      <c r="B4" s="28"/>
      <c r="C4" s="256" t="s">
        <v>52</v>
      </c>
      <c r="D4" s="256"/>
      <c r="E4" s="256"/>
      <c r="F4" s="256"/>
      <c r="G4" s="256"/>
      <c r="H4" s="256"/>
      <c r="I4" s="256"/>
      <c r="J4" s="28"/>
    </row>
    <row r="5" spans="1:16" x14ac:dyDescent="0.2">
      <c r="A5" s="21"/>
      <c r="B5" s="21"/>
      <c r="C5" s="25" t="s">
        <v>5</v>
      </c>
      <c r="D5" s="269" t="str">
        <f>'Kops a'!D6</f>
        <v>Daudzdzīvokļu dzīvojamās māja, kad.Nr.3260 003 0167 003</v>
      </c>
      <c r="E5" s="269"/>
      <c r="F5" s="269"/>
      <c r="G5" s="269"/>
      <c r="H5" s="269"/>
      <c r="I5" s="269"/>
      <c r="J5" s="269"/>
      <c r="K5" s="269"/>
      <c r="L5" s="269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269" t="str">
        <f>'Kops a'!D7</f>
        <v>Vienkāršotās atjaunošanas apliecinājuma karte</v>
      </c>
      <c r="E6" s="269"/>
      <c r="F6" s="269"/>
      <c r="G6" s="269"/>
      <c r="H6" s="269"/>
      <c r="I6" s="269"/>
      <c r="J6" s="269"/>
      <c r="K6" s="269"/>
      <c r="L6" s="269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269" t="str">
        <f>'Kops a'!D8</f>
        <v>Blaumaņa iela 20, Koknese</v>
      </c>
      <c r="E7" s="269"/>
      <c r="F7" s="269"/>
      <c r="G7" s="269"/>
      <c r="H7" s="269"/>
      <c r="I7" s="269"/>
      <c r="J7" s="269"/>
      <c r="K7" s="269"/>
      <c r="L7" s="269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269">
        <f>'Kops a'!D9</f>
        <v>0</v>
      </c>
      <c r="E8" s="269"/>
      <c r="F8" s="269"/>
      <c r="G8" s="269"/>
      <c r="H8" s="269"/>
      <c r="I8" s="269"/>
      <c r="J8" s="269"/>
      <c r="K8" s="269"/>
      <c r="L8" s="269"/>
      <c r="M8" s="15"/>
      <c r="N8" s="15"/>
      <c r="O8" s="15"/>
      <c r="P8" s="15"/>
    </row>
    <row r="9" spans="1:16" ht="11.25" customHeight="1" x14ac:dyDescent="0.2">
      <c r="A9" s="257"/>
      <c r="B9" s="257"/>
      <c r="C9" s="257"/>
      <c r="D9" s="257"/>
      <c r="E9" s="257"/>
      <c r="F9" s="257"/>
      <c r="G9" s="29"/>
      <c r="H9" s="29"/>
      <c r="I9" s="29"/>
      <c r="J9" s="261" t="s">
        <v>39</v>
      </c>
      <c r="K9" s="261"/>
      <c r="L9" s="261"/>
      <c r="M9" s="261"/>
      <c r="N9" s="268">
        <f>P71</f>
        <v>0</v>
      </c>
      <c r="O9" s="268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A77</f>
        <v>Tāme sastādīta (datums)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229" t="s">
        <v>23</v>
      </c>
      <c r="B12" s="263" t="s">
        <v>40</v>
      </c>
      <c r="C12" s="259" t="s">
        <v>41</v>
      </c>
      <c r="D12" s="266" t="s">
        <v>42</v>
      </c>
      <c r="E12" s="270" t="s">
        <v>43</v>
      </c>
      <c r="F12" s="258" t="s">
        <v>44</v>
      </c>
      <c r="G12" s="259"/>
      <c r="H12" s="259"/>
      <c r="I12" s="259"/>
      <c r="J12" s="259"/>
      <c r="K12" s="260"/>
      <c r="L12" s="258" t="s">
        <v>45</v>
      </c>
      <c r="M12" s="259"/>
      <c r="N12" s="259"/>
      <c r="O12" s="259"/>
      <c r="P12" s="260"/>
    </row>
    <row r="13" spans="1:16" ht="126.75" customHeight="1" thickBot="1" x14ac:dyDescent="0.25">
      <c r="A13" s="262"/>
      <c r="B13" s="264"/>
      <c r="C13" s="265"/>
      <c r="D13" s="267"/>
      <c r="E13" s="271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60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60" t="s">
        <v>51</v>
      </c>
    </row>
    <row r="14" spans="1:16" ht="15.75" x14ac:dyDescent="0.2">
      <c r="A14" s="61">
        <v>1</v>
      </c>
      <c r="B14" s="180"/>
      <c r="C14" s="193" t="s">
        <v>175</v>
      </c>
      <c r="D14" s="188"/>
      <c r="E14" s="181"/>
      <c r="F14" s="77"/>
      <c r="G14" s="63"/>
      <c r="H14" s="63">
        <f>ROUND(F14*G14,2)</f>
        <v>0</v>
      </c>
      <c r="I14" s="63"/>
      <c r="J14" s="63"/>
      <c r="K14" s="64">
        <f>SUM(H14:J14)</f>
        <v>0</v>
      </c>
      <c r="L14" s="65">
        <f>ROUND(E14*F14,2)</f>
        <v>0</v>
      </c>
      <c r="M14" s="63">
        <f>ROUND(H14*E14,2)</f>
        <v>0</v>
      </c>
      <c r="N14" s="63">
        <f>ROUND(I14*E14,2)</f>
        <v>0</v>
      </c>
      <c r="O14" s="63">
        <f>ROUND(J14*E14,2)</f>
        <v>0</v>
      </c>
      <c r="P14" s="64">
        <f>SUM(M14:O14)</f>
        <v>0</v>
      </c>
    </row>
    <row r="15" spans="1:16" ht="25.5" x14ac:dyDescent="0.2">
      <c r="A15" s="128" t="s">
        <v>177</v>
      </c>
      <c r="B15" s="180"/>
      <c r="C15" s="194" t="s">
        <v>217</v>
      </c>
      <c r="D15" s="189" t="s">
        <v>115</v>
      </c>
      <c r="E15" s="182">
        <v>1</v>
      </c>
      <c r="F15" s="77"/>
      <c r="G15" s="63"/>
      <c r="H15" s="45">
        <f>ROUND(F15*G15,2)</f>
        <v>0</v>
      </c>
      <c r="I15" s="63"/>
      <c r="J15" s="63"/>
      <c r="K15" s="46">
        <f>SUM(H15:J15)</f>
        <v>0</v>
      </c>
      <c r="L15" s="47">
        <f>ROUND(E15*F15,2)</f>
        <v>0</v>
      </c>
      <c r="M15" s="45">
        <f>ROUND(H15*E15,2)</f>
        <v>0</v>
      </c>
      <c r="N15" s="45">
        <f>ROUND(I15*E15,2)</f>
        <v>0</v>
      </c>
      <c r="O15" s="45">
        <f>ROUND(J15*E15,2)</f>
        <v>0</v>
      </c>
      <c r="P15" s="46">
        <f>SUM(M15:O15)</f>
        <v>0</v>
      </c>
    </row>
    <row r="16" spans="1:16" ht="12" x14ac:dyDescent="0.2">
      <c r="A16" s="61">
        <v>2</v>
      </c>
      <c r="B16" s="165"/>
      <c r="C16" s="195" t="s">
        <v>176</v>
      </c>
      <c r="D16" s="190"/>
      <c r="E16" s="183"/>
      <c r="F16" s="77"/>
      <c r="G16" s="63"/>
      <c r="H16" s="63">
        <f>ROUND(F16*G16,2)</f>
        <v>0</v>
      </c>
      <c r="I16" s="63"/>
      <c r="J16" s="63"/>
      <c r="K16" s="64">
        <f>SUM(H16:J16)</f>
        <v>0</v>
      </c>
      <c r="L16" s="65">
        <f>ROUND(E16*F16,2)</f>
        <v>0</v>
      </c>
      <c r="M16" s="63">
        <f>ROUND(H16*E16,2)</f>
        <v>0</v>
      </c>
      <c r="N16" s="63">
        <f>ROUND(I16*E16,2)</f>
        <v>0</v>
      </c>
      <c r="O16" s="63">
        <f>ROUND(J16*E16,2)</f>
        <v>0</v>
      </c>
      <c r="P16" s="64">
        <f>SUM(M16:O16)</f>
        <v>0</v>
      </c>
    </row>
    <row r="17" spans="1:16" ht="24" x14ac:dyDescent="0.2">
      <c r="A17" s="127" t="s">
        <v>190</v>
      </c>
      <c r="B17" s="165"/>
      <c r="C17" s="196" t="s">
        <v>380</v>
      </c>
      <c r="D17" s="191" t="s">
        <v>84</v>
      </c>
      <c r="E17" s="184">
        <v>22</v>
      </c>
      <c r="F17" s="108"/>
      <c r="G17" s="63"/>
      <c r="H17" s="45">
        <f t="shared" ref="H17" si="0">ROUND(F17*G17,2)</f>
        <v>0</v>
      </c>
      <c r="I17" s="122"/>
      <c r="J17" s="104"/>
      <c r="K17" s="46">
        <f t="shared" ref="K17" si="1">SUM(H17:J17)</f>
        <v>0</v>
      </c>
      <c r="L17" s="47">
        <f t="shared" ref="L17" si="2">ROUND(E17*F17,2)</f>
        <v>0</v>
      </c>
      <c r="M17" s="45">
        <f t="shared" ref="M17" si="3">ROUND(H17*E17,2)</f>
        <v>0</v>
      </c>
      <c r="N17" s="45">
        <f t="shared" ref="N17" si="4">ROUND(I17*E17,2)</f>
        <v>0</v>
      </c>
      <c r="O17" s="45">
        <f t="shared" ref="O17" si="5">ROUND(J17*E17,2)</f>
        <v>0</v>
      </c>
      <c r="P17" s="46">
        <f t="shared" ref="P17" si="6">SUM(M17:O17)</f>
        <v>0</v>
      </c>
    </row>
    <row r="18" spans="1:16" ht="24" x14ac:dyDescent="0.2">
      <c r="A18" s="127" t="s">
        <v>191</v>
      </c>
      <c r="B18" s="166"/>
      <c r="C18" s="196" t="s">
        <v>381</v>
      </c>
      <c r="D18" s="191" t="s">
        <v>84</v>
      </c>
      <c r="E18" s="184">
        <v>26</v>
      </c>
      <c r="F18" s="108"/>
      <c r="G18" s="63"/>
      <c r="H18" s="45">
        <f t="shared" ref="H18:H70" si="7">ROUND(F18*G18,2)</f>
        <v>0</v>
      </c>
      <c r="I18" s="63"/>
      <c r="J18" s="104"/>
      <c r="K18" s="46">
        <f t="shared" ref="K18:K70" si="8">SUM(H18:J18)</f>
        <v>0</v>
      </c>
      <c r="L18" s="47">
        <f t="shared" ref="L18:L70" si="9">ROUND(E18*F18,2)</f>
        <v>0</v>
      </c>
      <c r="M18" s="45">
        <f t="shared" ref="M18:M70" si="10">ROUND(H18*E18,2)</f>
        <v>0</v>
      </c>
      <c r="N18" s="45">
        <f t="shared" ref="N18:N70" si="11">ROUND(I18*E18,2)</f>
        <v>0</v>
      </c>
      <c r="O18" s="45">
        <f t="shared" ref="O18:O70" si="12">ROUND(J18*E18,2)</f>
        <v>0</v>
      </c>
      <c r="P18" s="46">
        <f t="shared" ref="P18:P70" si="13">SUM(M18:O18)</f>
        <v>0</v>
      </c>
    </row>
    <row r="19" spans="1:16" ht="24" x14ac:dyDescent="0.2">
      <c r="A19" s="127" t="s">
        <v>192</v>
      </c>
      <c r="B19" s="166"/>
      <c r="C19" s="196" t="s">
        <v>382</v>
      </c>
      <c r="D19" s="191" t="s">
        <v>84</v>
      </c>
      <c r="E19" s="184">
        <v>8</v>
      </c>
      <c r="F19" s="108"/>
      <c r="G19" s="63"/>
      <c r="H19" s="45">
        <f t="shared" si="7"/>
        <v>0</v>
      </c>
      <c r="I19" s="63"/>
      <c r="J19" s="104"/>
      <c r="K19" s="46">
        <f t="shared" si="8"/>
        <v>0</v>
      </c>
      <c r="L19" s="47">
        <f t="shared" si="9"/>
        <v>0</v>
      </c>
      <c r="M19" s="45">
        <f t="shared" si="10"/>
        <v>0</v>
      </c>
      <c r="N19" s="45">
        <f t="shared" si="11"/>
        <v>0</v>
      </c>
      <c r="O19" s="45">
        <f t="shared" si="12"/>
        <v>0</v>
      </c>
      <c r="P19" s="46">
        <f t="shared" si="13"/>
        <v>0</v>
      </c>
    </row>
    <row r="20" spans="1:16" ht="24" x14ac:dyDescent="0.2">
      <c r="A20" s="127" t="s">
        <v>226</v>
      </c>
      <c r="B20" s="166"/>
      <c r="C20" s="196" t="s">
        <v>383</v>
      </c>
      <c r="D20" s="191" t="s">
        <v>84</v>
      </c>
      <c r="E20" s="184">
        <v>5</v>
      </c>
      <c r="F20" s="108"/>
      <c r="G20" s="63"/>
      <c r="H20" s="45">
        <f t="shared" si="7"/>
        <v>0</v>
      </c>
      <c r="I20" s="63"/>
      <c r="J20" s="104"/>
      <c r="K20" s="46">
        <f t="shared" si="8"/>
        <v>0</v>
      </c>
      <c r="L20" s="47">
        <f t="shared" si="9"/>
        <v>0</v>
      </c>
      <c r="M20" s="45">
        <f t="shared" si="10"/>
        <v>0</v>
      </c>
      <c r="N20" s="45">
        <f t="shared" si="11"/>
        <v>0</v>
      </c>
      <c r="O20" s="45">
        <f t="shared" si="12"/>
        <v>0</v>
      </c>
      <c r="P20" s="46">
        <f t="shared" si="13"/>
        <v>0</v>
      </c>
    </row>
    <row r="21" spans="1:16" ht="24" x14ac:dyDescent="0.2">
      <c r="A21" s="127" t="s">
        <v>227</v>
      </c>
      <c r="B21" s="166"/>
      <c r="C21" s="196" t="s">
        <v>384</v>
      </c>
      <c r="D21" s="191" t="s">
        <v>84</v>
      </c>
      <c r="E21" s="184">
        <v>7</v>
      </c>
      <c r="F21" s="108"/>
      <c r="G21" s="63"/>
      <c r="H21" s="45">
        <f t="shared" si="7"/>
        <v>0</v>
      </c>
      <c r="I21" s="63"/>
      <c r="J21" s="104"/>
      <c r="K21" s="46">
        <f t="shared" si="8"/>
        <v>0</v>
      </c>
      <c r="L21" s="47">
        <f t="shared" si="9"/>
        <v>0</v>
      </c>
      <c r="M21" s="45">
        <f t="shared" si="10"/>
        <v>0</v>
      </c>
      <c r="N21" s="45">
        <f t="shared" si="11"/>
        <v>0</v>
      </c>
      <c r="O21" s="45">
        <f t="shared" si="12"/>
        <v>0</v>
      </c>
      <c r="P21" s="46">
        <f t="shared" si="13"/>
        <v>0</v>
      </c>
    </row>
    <row r="22" spans="1:16" ht="24" x14ac:dyDescent="0.2">
      <c r="A22" s="127" t="s">
        <v>228</v>
      </c>
      <c r="B22" s="166"/>
      <c r="C22" s="196" t="s">
        <v>385</v>
      </c>
      <c r="D22" s="191" t="s">
        <v>84</v>
      </c>
      <c r="E22" s="184">
        <v>5</v>
      </c>
      <c r="F22" s="108"/>
      <c r="G22" s="63"/>
      <c r="H22" s="45">
        <f t="shared" si="7"/>
        <v>0</v>
      </c>
      <c r="I22" s="63"/>
      <c r="J22" s="104"/>
      <c r="K22" s="46">
        <f t="shared" si="8"/>
        <v>0</v>
      </c>
      <c r="L22" s="47">
        <f t="shared" si="9"/>
        <v>0</v>
      </c>
      <c r="M22" s="45">
        <f t="shared" si="10"/>
        <v>0</v>
      </c>
      <c r="N22" s="45">
        <f t="shared" si="11"/>
        <v>0</v>
      </c>
      <c r="O22" s="45">
        <f t="shared" si="12"/>
        <v>0</v>
      </c>
      <c r="P22" s="46">
        <f t="shared" si="13"/>
        <v>0</v>
      </c>
    </row>
    <row r="23" spans="1:16" ht="24" x14ac:dyDescent="0.2">
      <c r="A23" s="127" t="s">
        <v>229</v>
      </c>
      <c r="B23" s="166"/>
      <c r="C23" s="196" t="s">
        <v>386</v>
      </c>
      <c r="D23" s="191" t="s">
        <v>84</v>
      </c>
      <c r="E23" s="184">
        <v>11</v>
      </c>
      <c r="F23" s="108"/>
      <c r="G23" s="63"/>
      <c r="H23" s="45">
        <f t="shared" si="7"/>
        <v>0</v>
      </c>
      <c r="I23" s="63"/>
      <c r="J23" s="104"/>
      <c r="K23" s="46">
        <f t="shared" si="8"/>
        <v>0</v>
      </c>
      <c r="L23" s="47">
        <f t="shared" si="9"/>
        <v>0</v>
      </c>
      <c r="M23" s="45">
        <f t="shared" si="10"/>
        <v>0</v>
      </c>
      <c r="N23" s="45">
        <f t="shared" si="11"/>
        <v>0</v>
      </c>
      <c r="O23" s="45">
        <f t="shared" si="12"/>
        <v>0</v>
      </c>
      <c r="P23" s="46">
        <f t="shared" si="13"/>
        <v>0</v>
      </c>
    </row>
    <row r="24" spans="1:16" ht="24" x14ac:dyDescent="0.2">
      <c r="A24" s="127" t="s">
        <v>230</v>
      </c>
      <c r="B24" s="166"/>
      <c r="C24" s="196" t="s">
        <v>391</v>
      </c>
      <c r="D24" s="191" t="s">
        <v>84</v>
      </c>
      <c r="E24" s="184">
        <v>41</v>
      </c>
      <c r="F24" s="108"/>
      <c r="G24" s="63"/>
      <c r="H24" s="45">
        <f t="shared" si="7"/>
        <v>0</v>
      </c>
      <c r="I24" s="63"/>
      <c r="J24" s="104"/>
      <c r="K24" s="46">
        <f t="shared" si="8"/>
        <v>0</v>
      </c>
      <c r="L24" s="47">
        <f t="shared" si="9"/>
        <v>0</v>
      </c>
      <c r="M24" s="45">
        <f t="shared" si="10"/>
        <v>0</v>
      </c>
      <c r="N24" s="45">
        <f t="shared" si="11"/>
        <v>0</v>
      </c>
      <c r="O24" s="45">
        <f t="shared" si="12"/>
        <v>0</v>
      </c>
      <c r="P24" s="46">
        <f t="shared" si="13"/>
        <v>0</v>
      </c>
    </row>
    <row r="25" spans="1:16" ht="24" x14ac:dyDescent="0.2">
      <c r="A25" s="127" t="s">
        <v>278</v>
      </c>
      <c r="B25" s="166"/>
      <c r="C25" s="196" t="s">
        <v>390</v>
      </c>
      <c r="D25" s="191" t="s">
        <v>84</v>
      </c>
      <c r="E25" s="184">
        <v>13</v>
      </c>
      <c r="F25" s="108"/>
      <c r="G25" s="63"/>
      <c r="H25" s="45">
        <f t="shared" si="7"/>
        <v>0</v>
      </c>
      <c r="I25" s="63"/>
      <c r="J25" s="104"/>
      <c r="K25" s="46">
        <f t="shared" si="8"/>
        <v>0</v>
      </c>
      <c r="L25" s="47">
        <f t="shared" si="9"/>
        <v>0</v>
      </c>
      <c r="M25" s="45">
        <f t="shared" si="10"/>
        <v>0</v>
      </c>
      <c r="N25" s="45">
        <f t="shared" si="11"/>
        <v>0</v>
      </c>
      <c r="O25" s="45">
        <f t="shared" si="12"/>
        <v>0</v>
      </c>
      <c r="P25" s="46">
        <f t="shared" si="13"/>
        <v>0</v>
      </c>
    </row>
    <row r="26" spans="1:16" ht="24" x14ac:dyDescent="0.2">
      <c r="A26" s="127" t="s">
        <v>279</v>
      </c>
      <c r="B26" s="166"/>
      <c r="C26" s="196" t="s">
        <v>389</v>
      </c>
      <c r="D26" s="191" t="s">
        <v>84</v>
      </c>
      <c r="E26" s="184">
        <v>2</v>
      </c>
      <c r="F26" s="108"/>
      <c r="G26" s="63"/>
      <c r="H26" s="45">
        <f t="shared" si="7"/>
        <v>0</v>
      </c>
      <c r="I26" s="63"/>
      <c r="J26" s="104"/>
      <c r="K26" s="46">
        <f t="shared" si="8"/>
        <v>0</v>
      </c>
      <c r="L26" s="47">
        <f t="shared" si="9"/>
        <v>0</v>
      </c>
      <c r="M26" s="45">
        <f t="shared" si="10"/>
        <v>0</v>
      </c>
      <c r="N26" s="45">
        <f t="shared" si="11"/>
        <v>0</v>
      </c>
      <c r="O26" s="45">
        <f t="shared" si="12"/>
        <v>0</v>
      </c>
      <c r="P26" s="46">
        <f t="shared" si="13"/>
        <v>0</v>
      </c>
    </row>
    <row r="27" spans="1:16" ht="24" x14ac:dyDescent="0.2">
      <c r="A27" s="127" t="s">
        <v>280</v>
      </c>
      <c r="B27" s="166"/>
      <c r="C27" s="196" t="s">
        <v>388</v>
      </c>
      <c r="D27" s="191" t="s">
        <v>84</v>
      </c>
      <c r="E27" s="184">
        <v>4</v>
      </c>
      <c r="F27" s="108"/>
      <c r="G27" s="63"/>
      <c r="H27" s="45">
        <f t="shared" si="7"/>
        <v>0</v>
      </c>
      <c r="I27" s="63"/>
      <c r="J27" s="104"/>
      <c r="K27" s="46">
        <f t="shared" si="8"/>
        <v>0</v>
      </c>
      <c r="L27" s="47">
        <f t="shared" si="9"/>
        <v>0</v>
      </c>
      <c r="M27" s="45">
        <f t="shared" si="10"/>
        <v>0</v>
      </c>
      <c r="N27" s="45">
        <f t="shared" si="11"/>
        <v>0</v>
      </c>
      <c r="O27" s="45">
        <f t="shared" si="12"/>
        <v>0</v>
      </c>
      <c r="P27" s="46">
        <f t="shared" si="13"/>
        <v>0</v>
      </c>
    </row>
    <row r="28" spans="1:16" ht="24" x14ac:dyDescent="0.2">
      <c r="A28" s="127" t="s">
        <v>281</v>
      </c>
      <c r="B28" s="166"/>
      <c r="C28" s="196" t="s">
        <v>387</v>
      </c>
      <c r="D28" s="191" t="s">
        <v>84</v>
      </c>
      <c r="E28" s="184">
        <v>4</v>
      </c>
      <c r="F28" s="108"/>
      <c r="G28" s="63"/>
      <c r="H28" s="45">
        <f t="shared" si="7"/>
        <v>0</v>
      </c>
      <c r="I28" s="63"/>
      <c r="J28" s="104"/>
      <c r="K28" s="46">
        <f t="shared" si="8"/>
        <v>0</v>
      </c>
      <c r="L28" s="47">
        <f t="shared" si="9"/>
        <v>0</v>
      </c>
      <c r="M28" s="45">
        <f t="shared" si="10"/>
        <v>0</v>
      </c>
      <c r="N28" s="45">
        <f t="shared" si="11"/>
        <v>0</v>
      </c>
      <c r="O28" s="45">
        <f t="shared" si="12"/>
        <v>0</v>
      </c>
      <c r="P28" s="46">
        <f t="shared" si="13"/>
        <v>0</v>
      </c>
    </row>
    <row r="29" spans="1:16" ht="12.75" x14ac:dyDescent="0.2">
      <c r="A29" s="127" t="s">
        <v>282</v>
      </c>
      <c r="B29" s="166"/>
      <c r="C29" s="196" t="s">
        <v>141</v>
      </c>
      <c r="D29" s="191" t="s">
        <v>84</v>
      </c>
      <c r="E29" s="184">
        <v>144</v>
      </c>
      <c r="F29" s="77"/>
      <c r="G29" s="63"/>
      <c r="H29" s="45">
        <f t="shared" si="7"/>
        <v>0</v>
      </c>
      <c r="I29" s="63"/>
      <c r="J29" s="104"/>
      <c r="K29" s="46">
        <f t="shared" si="8"/>
        <v>0</v>
      </c>
      <c r="L29" s="47">
        <f t="shared" si="9"/>
        <v>0</v>
      </c>
      <c r="M29" s="45">
        <f t="shared" si="10"/>
        <v>0</v>
      </c>
      <c r="N29" s="45">
        <f t="shared" si="11"/>
        <v>0</v>
      </c>
      <c r="O29" s="45">
        <f t="shared" si="12"/>
        <v>0</v>
      </c>
      <c r="P29" s="46">
        <f t="shared" si="13"/>
        <v>0</v>
      </c>
    </row>
    <row r="30" spans="1:16" ht="12.75" x14ac:dyDescent="0.2">
      <c r="A30" s="127" t="s">
        <v>283</v>
      </c>
      <c r="B30" s="166"/>
      <c r="C30" s="196" t="s">
        <v>142</v>
      </c>
      <c r="D30" s="191" t="s">
        <v>84</v>
      </c>
      <c r="E30" s="184">
        <v>148</v>
      </c>
      <c r="F30" s="77"/>
      <c r="G30" s="63"/>
      <c r="H30" s="45">
        <f t="shared" si="7"/>
        <v>0</v>
      </c>
      <c r="I30" s="63"/>
      <c r="J30" s="104"/>
      <c r="K30" s="46">
        <f t="shared" si="8"/>
        <v>0</v>
      </c>
      <c r="L30" s="47">
        <f t="shared" si="9"/>
        <v>0</v>
      </c>
      <c r="M30" s="45">
        <f t="shared" si="10"/>
        <v>0</v>
      </c>
      <c r="N30" s="45">
        <f t="shared" si="11"/>
        <v>0</v>
      </c>
      <c r="O30" s="45">
        <f t="shared" si="12"/>
        <v>0</v>
      </c>
      <c r="P30" s="46">
        <f t="shared" si="13"/>
        <v>0</v>
      </c>
    </row>
    <row r="31" spans="1:16" ht="12.75" x14ac:dyDescent="0.2">
      <c r="A31" s="127" t="s">
        <v>284</v>
      </c>
      <c r="B31" s="166"/>
      <c r="C31" s="196" t="s">
        <v>143</v>
      </c>
      <c r="D31" s="191" t="s">
        <v>84</v>
      </c>
      <c r="E31" s="184">
        <v>144</v>
      </c>
      <c r="F31" s="77"/>
      <c r="G31" s="63"/>
      <c r="H31" s="45">
        <f t="shared" si="7"/>
        <v>0</v>
      </c>
      <c r="I31" s="63"/>
      <c r="J31" s="104"/>
      <c r="K31" s="46">
        <f t="shared" si="8"/>
        <v>0</v>
      </c>
      <c r="L31" s="47">
        <f t="shared" si="9"/>
        <v>0</v>
      </c>
      <c r="M31" s="45">
        <f t="shared" si="10"/>
        <v>0</v>
      </c>
      <c r="N31" s="45">
        <f t="shared" si="11"/>
        <v>0</v>
      </c>
      <c r="O31" s="45">
        <f t="shared" si="12"/>
        <v>0</v>
      </c>
      <c r="P31" s="46">
        <f t="shared" si="13"/>
        <v>0</v>
      </c>
    </row>
    <row r="32" spans="1:16" ht="12.75" x14ac:dyDescent="0.2">
      <c r="A32" s="127" t="s">
        <v>285</v>
      </c>
      <c r="B32" s="166"/>
      <c r="C32" s="196" t="s">
        <v>144</v>
      </c>
      <c r="D32" s="191" t="s">
        <v>84</v>
      </c>
      <c r="E32" s="184">
        <v>4</v>
      </c>
      <c r="F32" s="77"/>
      <c r="G32" s="63"/>
      <c r="H32" s="45">
        <f t="shared" si="7"/>
        <v>0</v>
      </c>
      <c r="I32" s="63"/>
      <c r="J32" s="104"/>
      <c r="K32" s="46">
        <f t="shared" si="8"/>
        <v>0</v>
      </c>
      <c r="L32" s="47">
        <f t="shared" si="9"/>
        <v>0</v>
      </c>
      <c r="M32" s="45">
        <f t="shared" si="10"/>
        <v>0</v>
      </c>
      <c r="N32" s="45">
        <f t="shared" si="11"/>
        <v>0</v>
      </c>
      <c r="O32" s="45">
        <f t="shared" si="12"/>
        <v>0</v>
      </c>
      <c r="P32" s="46">
        <f t="shared" si="13"/>
        <v>0</v>
      </c>
    </row>
    <row r="33" spans="1:16" ht="12.75" x14ac:dyDescent="0.2">
      <c r="A33" s="127" t="s">
        <v>286</v>
      </c>
      <c r="B33" s="166"/>
      <c r="C33" s="196" t="s">
        <v>145</v>
      </c>
      <c r="D33" s="191" t="s">
        <v>84</v>
      </c>
      <c r="E33" s="184">
        <v>144</v>
      </c>
      <c r="F33" s="77"/>
      <c r="G33" s="63"/>
      <c r="H33" s="45">
        <f t="shared" si="7"/>
        <v>0</v>
      </c>
      <c r="I33" s="63"/>
      <c r="J33" s="104"/>
      <c r="K33" s="46">
        <f t="shared" si="8"/>
        <v>0</v>
      </c>
      <c r="L33" s="47">
        <f t="shared" si="9"/>
        <v>0</v>
      </c>
      <c r="M33" s="45">
        <f t="shared" si="10"/>
        <v>0</v>
      </c>
      <c r="N33" s="45">
        <f t="shared" si="11"/>
        <v>0</v>
      </c>
      <c r="O33" s="45">
        <f t="shared" si="12"/>
        <v>0</v>
      </c>
      <c r="P33" s="46">
        <f t="shared" si="13"/>
        <v>0</v>
      </c>
    </row>
    <row r="34" spans="1:16" ht="12.75" x14ac:dyDescent="0.2">
      <c r="A34" s="127" t="s">
        <v>287</v>
      </c>
      <c r="B34" s="166"/>
      <c r="C34" s="196" t="s">
        <v>146</v>
      </c>
      <c r="D34" s="191" t="s">
        <v>115</v>
      </c>
      <c r="E34" s="184">
        <v>4</v>
      </c>
      <c r="F34" s="77"/>
      <c r="G34" s="63"/>
      <c r="H34" s="45">
        <f t="shared" si="7"/>
        <v>0</v>
      </c>
      <c r="I34" s="63"/>
      <c r="J34" s="104"/>
      <c r="K34" s="46">
        <f t="shared" si="8"/>
        <v>0</v>
      </c>
      <c r="L34" s="47">
        <f t="shared" si="9"/>
        <v>0</v>
      </c>
      <c r="M34" s="45">
        <f t="shared" si="10"/>
        <v>0</v>
      </c>
      <c r="N34" s="45">
        <f t="shared" si="11"/>
        <v>0</v>
      </c>
      <c r="O34" s="45">
        <f t="shared" si="12"/>
        <v>0</v>
      </c>
      <c r="P34" s="46">
        <f t="shared" si="13"/>
        <v>0</v>
      </c>
    </row>
    <row r="35" spans="1:16" ht="12.75" x14ac:dyDescent="0.2">
      <c r="A35" s="127" t="s">
        <v>288</v>
      </c>
      <c r="B35" s="166"/>
      <c r="C35" s="196" t="s">
        <v>147</v>
      </c>
      <c r="D35" s="191" t="s">
        <v>84</v>
      </c>
      <c r="E35" s="184">
        <v>2</v>
      </c>
      <c r="F35" s="77"/>
      <c r="G35" s="63"/>
      <c r="H35" s="45">
        <f t="shared" si="7"/>
        <v>0</v>
      </c>
      <c r="I35" s="63"/>
      <c r="J35" s="104"/>
      <c r="K35" s="46">
        <f t="shared" si="8"/>
        <v>0</v>
      </c>
      <c r="L35" s="47">
        <f t="shared" si="9"/>
        <v>0</v>
      </c>
      <c r="M35" s="45">
        <f t="shared" si="10"/>
        <v>0</v>
      </c>
      <c r="N35" s="45">
        <f t="shared" si="11"/>
        <v>0</v>
      </c>
      <c r="O35" s="45">
        <f t="shared" si="12"/>
        <v>0</v>
      </c>
      <c r="P35" s="46">
        <f t="shared" si="13"/>
        <v>0</v>
      </c>
    </row>
    <row r="36" spans="1:16" ht="12.75" x14ac:dyDescent="0.2">
      <c r="A36" s="127" t="s">
        <v>289</v>
      </c>
      <c r="B36" s="166"/>
      <c r="C36" s="196" t="s">
        <v>148</v>
      </c>
      <c r="D36" s="191" t="s">
        <v>84</v>
      </c>
      <c r="E36" s="184">
        <v>2</v>
      </c>
      <c r="F36" s="77"/>
      <c r="G36" s="63"/>
      <c r="H36" s="45">
        <f t="shared" si="7"/>
        <v>0</v>
      </c>
      <c r="I36" s="63"/>
      <c r="J36" s="104"/>
      <c r="K36" s="46">
        <f t="shared" si="8"/>
        <v>0</v>
      </c>
      <c r="L36" s="47">
        <f t="shared" si="9"/>
        <v>0</v>
      </c>
      <c r="M36" s="45">
        <f t="shared" si="10"/>
        <v>0</v>
      </c>
      <c r="N36" s="45">
        <f t="shared" si="11"/>
        <v>0</v>
      </c>
      <c r="O36" s="45">
        <f t="shared" si="12"/>
        <v>0</v>
      </c>
      <c r="P36" s="46">
        <f t="shared" si="13"/>
        <v>0</v>
      </c>
    </row>
    <row r="37" spans="1:16" ht="12.75" x14ac:dyDescent="0.2">
      <c r="A37" s="127" t="s">
        <v>290</v>
      </c>
      <c r="B37" s="166"/>
      <c r="C37" s="196" t="s">
        <v>149</v>
      </c>
      <c r="D37" s="191" t="s">
        <v>84</v>
      </c>
      <c r="E37" s="184">
        <v>4</v>
      </c>
      <c r="F37" s="77"/>
      <c r="G37" s="63"/>
      <c r="H37" s="45">
        <f t="shared" si="7"/>
        <v>0</v>
      </c>
      <c r="I37" s="63"/>
      <c r="J37" s="104"/>
      <c r="K37" s="46">
        <f t="shared" si="8"/>
        <v>0</v>
      </c>
      <c r="L37" s="47">
        <f t="shared" si="9"/>
        <v>0</v>
      </c>
      <c r="M37" s="45">
        <f t="shared" si="10"/>
        <v>0</v>
      </c>
      <c r="N37" s="45">
        <f t="shared" si="11"/>
        <v>0</v>
      </c>
      <c r="O37" s="45">
        <f t="shared" si="12"/>
        <v>0</v>
      </c>
      <c r="P37" s="46">
        <f t="shared" si="13"/>
        <v>0</v>
      </c>
    </row>
    <row r="38" spans="1:16" ht="12.75" x14ac:dyDescent="0.2">
      <c r="A38" s="127" t="s">
        <v>291</v>
      </c>
      <c r="B38" s="166"/>
      <c r="C38" s="196" t="s">
        <v>150</v>
      </c>
      <c r="D38" s="191" t="s">
        <v>84</v>
      </c>
      <c r="E38" s="184">
        <v>14</v>
      </c>
      <c r="F38" s="77"/>
      <c r="G38" s="63"/>
      <c r="H38" s="45">
        <f t="shared" si="7"/>
        <v>0</v>
      </c>
      <c r="I38" s="63"/>
      <c r="J38" s="104"/>
      <c r="K38" s="46">
        <f t="shared" si="8"/>
        <v>0</v>
      </c>
      <c r="L38" s="47">
        <f t="shared" si="9"/>
        <v>0</v>
      </c>
      <c r="M38" s="45">
        <f t="shared" si="10"/>
        <v>0</v>
      </c>
      <c r="N38" s="45">
        <f t="shared" si="11"/>
        <v>0</v>
      </c>
      <c r="O38" s="45">
        <f t="shared" si="12"/>
        <v>0</v>
      </c>
      <c r="P38" s="46">
        <f t="shared" si="13"/>
        <v>0</v>
      </c>
    </row>
    <row r="39" spans="1:16" ht="12.75" x14ac:dyDescent="0.2">
      <c r="A39" s="127" t="s">
        <v>292</v>
      </c>
      <c r="B39" s="166"/>
      <c r="C39" s="196" t="s">
        <v>151</v>
      </c>
      <c r="D39" s="191" t="s">
        <v>84</v>
      </c>
      <c r="E39" s="184">
        <v>40</v>
      </c>
      <c r="F39" s="77"/>
      <c r="G39" s="63"/>
      <c r="H39" s="45">
        <f t="shared" si="7"/>
        <v>0</v>
      </c>
      <c r="I39" s="63"/>
      <c r="J39" s="104"/>
      <c r="K39" s="46">
        <f t="shared" si="8"/>
        <v>0</v>
      </c>
      <c r="L39" s="47">
        <f t="shared" si="9"/>
        <v>0</v>
      </c>
      <c r="M39" s="45">
        <f t="shared" si="10"/>
        <v>0</v>
      </c>
      <c r="N39" s="45">
        <f t="shared" si="11"/>
        <v>0</v>
      </c>
      <c r="O39" s="45">
        <f t="shared" si="12"/>
        <v>0</v>
      </c>
      <c r="P39" s="46">
        <f t="shared" si="13"/>
        <v>0</v>
      </c>
    </row>
    <row r="40" spans="1:16" ht="12.75" x14ac:dyDescent="0.2">
      <c r="A40" s="127" t="s">
        <v>293</v>
      </c>
      <c r="B40" s="166"/>
      <c r="C40" s="196" t="s">
        <v>152</v>
      </c>
      <c r="D40" s="191" t="s">
        <v>84</v>
      </c>
      <c r="E40" s="184">
        <v>8</v>
      </c>
      <c r="F40" s="77"/>
      <c r="G40" s="63"/>
      <c r="H40" s="45">
        <f t="shared" si="7"/>
        <v>0</v>
      </c>
      <c r="I40" s="63"/>
      <c r="J40" s="104"/>
      <c r="K40" s="46">
        <f t="shared" si="8"/>
        <v>0</v>
      </c>
      <c r="L40" s="47">
        <f t="shared" si="9"/>
        <v>0</v>
      </c>
      <c r="M40" s="45">
        <f t="shared" si="10"/>
        <v>0</v>
      </c>
      <c r="N40" s="45">
        <f t="shared" si="11"/>
        <v>0</v>
      </c>
      <c r="O40" s="45">
        <f t="shared" si="12"/>
        <v>0</v>
      </c>
      <c r="P40" s="46">
        <f t="shared" si="13"/>
        <v>0</v>
      </c>
    </row>
    <row r="41" spans="1:16" ht="12.75" x14ac:dyDescent="0.2">
      <c r="A41" s="127" t="s">
        <v>294</v>
      </c>
      <c r="B41" s="166"/>
      <c r="C41" s="196" t="s">
        <v>153</v>
      </c>
      <c r="D41" s="191" t="s">
        <v>84</v>
      </c>
      <c r="E41" s="184">
        <v>54</v>
      </c>
      <c r="F41" s="77"/>
      <c r="G41" s="63"/>
      <c r="H41" s="45">
        <f t="shared" si="7"/>
        <v>0</v>
      </c>
      <c r="I41" s="63"/>
      <c r="J41" s="104"/>
      <c r="K41" s="46">
        <f t="shared" si="8"/>
        <v>0</v>
      </c>
      <c r="L41" s="47">
        <f t="shared" si="9"/>
        <v>0</v>
      </c>
      <c r="M41" s="45">
        <f t="shared" si="10"/>
        <v>0</v>
      </c>
      <c r="N41" s="45">
        <f t="shared" si="11"/>
        <v>0</v>
      </c>
      <c r="O41" s="45">
        <f t="shared" si="12"/>
        <v>0</v>
      </c>
      <c r="P41" s="46">
        <f t="shared" si="13"/>
        <v>0</v>
      </c>
    </row>
    <row r="42" spans="1:16" ht="12.75" x14ac:dyDescent="0.2">
      <c r="A42" s="127" t="s">
        <v>295</v>
      </c>
      <c r="B42" s="166"/>
      <c r="C42" s="196" t="s">
        <v>154</v>
      </c>
      <c r="D42" s="191" t="s">
        <v>84</v>
      </c>
      <c r="E42" s="184">
        <v>24</v>
      </c>
      <c r="F42" s="77"/>
      <c r="G42" s="63"/>
      <c r="H42" s="45">
        <f t="shared" si="7"/>
        <v>0</v>
      </c>
      <c r="I42" s="63"/>
      <c r="J42" s="104"/>
      <c r="K42" s="46">
        <f t="shared" si="8"/>
        <v>0</v>
      </c>
      <c r="L42" s="47">
        <f t="shared" si="9"/>
        <v>0</v>
      </c>
      <c r="M42" s="45">
        <f t="shared" si="10"/>
        <v>0</v>
      </c>
      <c r="N42" s="45">
        <f t="shared" si="11"/>
        <v>0</v>
      </c>
      <c r="O42" s="45">
        <f t="shared" si="12"/>
        <v>0</v>
      </c>
      <c r="P42" s="46">
        <f t="shared" si="13"/>
        <v>0</v>
      </c>
    </row>
    <row r="43" spans="1:16" ht="12.75" x14ac:dyDescent="0.2">
      <c r="A43" s="127" t="s">
        <v>296</v>
      </c>
      <c r="B43" s="166"/>
      <c r="C43" s="196" t="s">
        <v>155</v>
      </c>
      <c r="D43" s="191" t="s">
        <v>84</v>
      </c>
      <c r="E43" s="184">
        <v>6</v>
      </c>
      <c r="F43" s="77"/>
      <c r="G43" s="63"/>
      <c r="H43" s="45">
        <f t="shared" si="7"/>
        <v>0</v>
      </c>
      <c r="I43" s="63"/>
      <c r="J43" s="104"/>
      <c r="K43" s="46">
        <f t="shared" si="8"/>
        <v>0</v>
      </c>
      <c r="L43" s="47">
        <f t="shared" si="9"/>
        <v>0</v>
      </c>
      <c r="M43" s="45">
        <f t="shared" si="10"/>
        <v>0</v>
      </c>
      <c r="N43" s="45">
        <f t="shared" si="11"/>
        <v>0</v>
      </c>
      <c r="O43" s="45">
        <f t="shared" si="12"/>
        <v>0</v>
      </c>
      <c r="P43" s="46">
        <f t="shared" si="13"/>
        <v>0</v>
      </c>
    </row>
    <row r="44" spans="1:16" ht="12.75" x14ac:dyDescent="0.2">
      <c r="A44" s="127" t="s">
        <v>297</v>
      </c>
      <c r="B44" s="166"/>
      <c r="C44" s="196" t="s">
        <v>156</v>
      </c>
      <c r="D44" s="191" t="s">
        <v>84</v>
      </c>
      <c r="E44" s="184">
        <v>1</v>
      </c>
      <c r="F44" s="77"/>
      <c r="G44" s="63"/>
      <c r="H44" s="45">
        <f t="shared" si="7"/>
        <v>0</v>
      </c>
      <c r="I44" s="63"/>
      <c r="J44" s="104"/>
      <c r="K44" s="46">
        <f t="shared" si="8"/>
        <v>0</v>
      </c>
      <c r="L44" s="47">
        <f t="shared" si="9"/>
        <v>0</v>
      </c>
      <c r="M44" s="45">
        <f t="shared" si="10"/>
        <v>0</v>
      </c>
      <c r="N44" s="45">
        <f t="shared" si="11"/>
        <v>0</v>
      </c>
      <c r="O44" s="45">
        <f t="shared" si="12"/>
        <v>0</v>
      </c>
      <c r="P44" s="46">
        <f t="shared" si="13"/>
        <v>0</v>
      </c>
    </row>
    <row r="45" spans="1:16" ht="12.75" x14ac:dyDescent="0.2">
      <c r="A45" s="127" t="s">
        <v>298</v>
      </c>
      <c r="B45" s="166"/>
      <c r="C45" s="196" t="s">
        <v>157</v>
      </c>
      <c r="D45" s="191" t="s">
        <v>84</v>
      </c>
      <c r="E45" s="184">
        <v>1</v>
      </c>
      <c r="F45" s="77"/>
      <c r="G45" s="63"/>
      <c r="H45" s="45">
        <f t="shared" si="7"/>
        <v>0</v>
      </c>
      <c r="I45" s="63"/>
      <c r="J45" s="104"/>
      <c r="K45" s="46">
        <f t="shared" si="8"/>
        <v>0</v>
      </c>
      <c r="L45" s="47">
        <f t="shared" si="9"/>
        <v>0</v>
      </c>
      <c r="M45" s="45">
        <f t="shared" si="10"/>
        <v>0</v>
      </c>
      <c r="N45" s="45">
        <f t="shared" si="11"/>
        <v>0</v>
      </c>
      <c r="O45" s="45">
        <f t="shared" si="12"/>
        <v>0</v>
      </c>
      <c r="P45" s="46">
        <f t="shared" si="13"/>
        <v>0</v>
      </c>
    </row>
    <row r="46" spans="1:16" ht="12.75" x14ac:dyDescent="0.2">
      <c r="A46" s="127" t="s">
        <v>299</v>
      </c>
      <c r="B46" s="166"/>
      <c r="C46" s="196" t="s">
        <v>158</v>
      </c>
      <c r="D46" s="191" t="s">
        <v>84</v>
      </c>
      <c r="E46" s="184">
        <v>2</v>
      </c>
      <c r="F46" s="77"/>
      <c r="G46" s="63"/>
      <c r="H46" s="45">
        <f t="shared" si="7"/>
        <v>0</v>
      </c>
      <c r="I46" s="63"/>
      <c r="J46" s="104"/>
      <c r="K46" s="46">
        <f t="shared" si="8"/>
        <v>0</v>
      </c>
      <c r="L46" s="47">
        <f t="shared" si="9"/>
        <v>0</v>
      </c>
      <c r="M46" s="45">
        <f t="shared" si="10"/>
        <v>0</v>
      </c>
      <c r="N46" s="45">
        <f t="shared" si="11"/>
        <v>0</v>
      </c>
      <c r="O46" s="45">
        <f t="shared" si="12"/>
        <v>0</v>
      </c>
      <c r="P46" s="46">
        <f t="shared" si="13"/>
        <v>0</v>
      </c>
    </row>
    <row r="47" spans="1:16" ht="12.75" x14ac:dyDescent="0.2">
      <c r="A47" s="127" t="s">
        <v>300</v>
      </c>
      <c r="B47" s="166"/>
      <c r="C47" s="196" t="s">
        <v>159</v>
      </c>
      <c r="D47" s="191" t="s">
        <v>84</v>
      </c>
      <c r="E47" s="184">
        <v>1</v>
      </c>
      <c r="F47" s="77"/>
      <c r="G47" s="63"/>
      <c r="H47" s="45">
        <f t="shared" si="7"/>
        <v>0</v>
      </c>
      <c r="I47" s="63"/>
      <c r="J47" s="104"/>
      <c r="K47" s="46">
        <f t="shared" si="8"/>
        <v>0</v>
      </c>
      <c r="L47" s="47">
        <f t="shared" si="9"/>
        <v>0</v>
      </c>
      <c r="M47" s="45">
        <f t="shared" si="10"/>
        <v>0</v>
      </c>
      <c r="N47" s="45">
        <f t="shared" si="11"/>
        <v>0</v>
      </c>
      <c r="O47" s="45">
        <f t="shared" si="12"/>
        <v>0</v>
      </c>
      <c r="P47" s="46">
        <f t="shared" si="13"/>
        <v>0</v>
      </c>
    </row>
    <row r="48" spans="1:16" ht="12.75" x14ac:dyDescent="0.2">
      <c r="A48" s="127" t="s">
        <v>301</v>
      </c>
      <c r="B48" s="166"/>
      <c r="C48" s="196" t="s">
        <v>160</v>
      </c>
      <c r="D48" s="191" t="s">
        <v>84</v>
      </c>
      <c r="E48" s="184">
        <v>54</v>
      </c>
      <c r="F48" s="77"/>
      <c r="G48" s="63"/>
      <c r="H48" s="45">
        <f t="shared" si="7"/>
        <v>0</v>
      </c>
      <c r="I48" s="63"/>
      <c r="J48" s="104"/>
      <c r="K48" s="46">
        <f t="shared" si="8"/>
        <v>0</v>
      </c>
      <c r="L48" s="47">
        <f t="shared" si="9"/>
        <v>0</v>
      </c>
      <c r="M48" s="45">
        <f t="shared" si="10"/>
        <v>0</v>
      </c>
      <c r="N48" s="45">
        <f t="shared" si="11"/>
        <v>0</v>
      </c>
      <c r="O48" s="45">
        <f t="shared" si="12"/>
        <v>0</v>
      </c>
      <c r="P48" s="46">
        <f t="shared" si="13"/>
        <v>0</v>
      </c>
    </row>
    <row r="49" spans="1:22" ht="12.75" x14ac:dyDescent="0.2">
      <c r="A49" s="127" t="s">
        <v>302</v>
      </c>
      <c r="B49" s="166"/>
      <c r="C49" s="196" t="s">
        <v>161</v>
      </c>
      <c r="D49" s="191" t="s">
        <v>82</v>
      </c>
      <c r="E49" s="184">
        <v>620</v>
      </c>
      <c r="F49" s="77"/>
      <c r="G49" s="63"/>
      <c r="H49" s="45">
        <f t="shared" si="7"/>
        <v>0</v>
      </c>
      <c r="I49" s="63"/>
      <c r="J49" s="104"/>
      <c r="K49" s="46">
        <f t="shared" si="8"/>
        <v>0</v>
      </c>
      <c r="L49" s="47">
        <f t="shared" si="9"/>
        <v>0</v>
      </c>
      <c r="M49" s="45">
        <f t="shared" si="10"/>
        <v>0</v>
      </c>
      <c r="N49" s="45">
        <f t="shared" si="11"/>
        <v>0</v>
      </c>
      <c r="O49" s="45">
        <f t="shared" si="12"/>
        <v>0</v>
      </c>
      <c r="P49" s="46">
        <f t="shared" si="13"/>
        <v>0</v>
      </c>
    </row>
    <row r="50" spans="1:22" ht="12.75" x14ac:dyDescent="0.2">
      <c r="A50" s="127" t="s">
        <v>303</v>
      </c>
      <c r="B50" s="166"/>
      <c r="C50" s="196" t="s">
        <v>162</v>
      </c>
      <c r="D50" s="191" t="s">
        <v>82</v>
      </c>
      <c r="E50" s="184">
        <v>555</v>
      </c>
      <c r="F50" s="77"/>
      <c r="G50" s="63"/>
      <c r="H50" s="45">
        <f t="shared" si="7"/>
        <v>0</v>
      </c>
      <c r="I50" s="63"/>
      <c r="J50" s="104"/>
      <c r="K50" s="46">
        <f t="shared" si="8"/>
        <v>0</v>
      </c>
      <c r="L50" s="47">
        <f t="shared" si="9"/>
        <v>0</v>
      </c>
      <c r="M50" s="45">
        <f t="shared" si="10"/>
        <v>0</v>
      </c>
      <c r="N50" s="45">
        <f t="shared" si="11"/>
        <v>0</v>
      </c>
      <c r="O50" s="45">
        <f t="shared" si="12"/>
        <v>0</v>
      </c>
      <c r="P50" s="46">
        <f t="shared" si="13"/>
        <v>0</v>
      </c>
      <c r="S50" s="160"/>
      <c r="T50" s="160"/>
      <c r="U50" s="160"/>
    </row>
    <row r="51" spans="1:22" ht="12.75" x14ac:dyDescent="0.2">
      <c r="A51" s="127" t="s">
        <v>304</v>
      </c>
      <c r="B51" s="166"/>
      <c r="C51" s="196" t="s">
        <v>163</v>
      </c>
      <c r="D51" s="191" t="s">
        <v>82</v>
      </c>
      <c r="E51" s="184">
        <v>135</v>
      </c>
      <c r="F51" s="77"/>
      <c r="G51" s="63"/>
      <c r="H51" s="45">
        <f t="shared" si="7"/>
        <v>0</v>
      </c>
      <c r="I51" s="63"/>
      <c r="J51" s="104"/>
      <c r="K51" s="46">
        <f t="shared" si="8"/>
        <v>0</v>
      </c>
      <c r="L51" s="47">
        <f t="shared" si="9"/>
        <v>0</v>
      </c>
      <c r="M51" s="45">
        <f t="shared" si="10"/>
        <v>0</v>
      </c>
      <c r="N51" s="45">
        <f t="shared" si="11"/>
        <v>0</v>
      </c>
      <c r="O51" s="45">
        <f t="shared" si="12"/>
        <v>0</v>
      </c>
      <c r="P51" s="46">
        <f t="shared" si="13"/>
        <v>0</v>
      </c>
    </row>
    <row r="52" spans="1:22" ht="12.75" x14ac:dyDescent="0.2">
      <c r="A52" s="127" t="s">
        <v>305</v>
      </c>
      <c r="B52" s="166"/>
      <c r="C52" s="196" t="s">
        <v>164</v>
      </c>
      <c r="D52" s="191" t="s">
        <v>82</v>
      </c>
      <c r="E52" s="184">
        <v>95</v>
      </c>
      <c r="F52" s="77"/>
      <c r="G52" s="63"/>
      <c r="H52" s="45">
        <f t="shared" si="7"/>
        <v>0</v>
      </c>
      <c r="I52" s="63"/>
      <c r="J52" s="104"/>
      <c r="K52" s="46">
        <f t="shared" si="8"/>
        <v>0</v>
      </c>
      <c r="L52" s="47">
        <f t="shared" si="9"/>
        <v>0</v>
      </c>
      <c r="M52" s="45">
        <f t="shared" si="10"/>
        <v>0</v>
      </c>
      <c r="N52" s="45">
        <f t="shared" si="11"/>
        <v>0</v>
      </c>
      <c r="O52" s="45">
        <f t="shared" si="12"/>
        <v>0</v>
      </c>
      <c r="P52" s="46">
        <f t="shared" si="13"/>
        <v>0</v>
      </c>
    </row>
    <row r="53" spans="1:22" ht="12.75" x14ac:dyDescent="0.2">
      <c r="A53" s="127" t="s">
        <v>306</v>
      </c>
      <c r="B53" s="166"/>
      <c r="C53" s="196" t="s">
        <v>165</v>
      </c>
      <c r="D53" s="191" t="s">
        <v>82</v>
      </c>
      <c r="E53" s="184">
        <v>75</v>
      </c>
      <c r="F53" s="77"/>
      <c r="G53" s="63"/>
      <c r="H53" s="45">
        <f t="shared" si="7"/>
        <v>0</v>
      </c>
      <c r="I53" s="63"/>
      <c r="J53" s="104"/>
      <c r="K53" s="46">
        <f t="shared" si="8"/>
        <v>0</v>
      </c>
      <c r="L53" s="47">
        <f t="shared" si="9"/>
        <v>0</v>
      </c>
      <c r="M53" s="45">
        <f t="shared" si="10"/>
        <v>0</v>
      </c>
      <c r="N53" s="45">
        <f t="shared" si="11"/>
        <v>0</v>
      </c>
      <c r="O53" s="45">
        <f t="shared" si="12"/>
        <v>0</v>
      </c>
      <c r="P53" s="46">
        <f t="shared" si="13"/>
        <v>0</v>
      </c>
    </row>
    <row r="54" spans="1:22" ht="12.75" x14ac:dyDescent="0.2">
      <c r="A54" s="127" t="s">
        <v>307</v>
      </c>
      <c r="B54" s="166"/>
      <c r="C54" s="196" t="s">
        <v>166</v>
      </c>
      <c r="D54" s="191" t="s">
        <v>82</v>
      </c>
      <c r="E54" s="184">
        <v>55</v>
      </c>
      <c r="F54" s="77"/>
      <c r="G54" s="63"/>
      <c r="H54" s="45">
        <f t="shared" si="7"/>
        <v>0</v>
      </c>
      <c r="I54" s="63"/>
      <c r="J54" s="104"/>
      <c r="K54" s="46">
        <f t="shared" si="8"/>
        <v>0</v>
      </c>
      <c r="L54" s="47">
        <f t="shared" si="9"/>
        <v>0</v>
      </c>
      <c r="M54" s="45">
        <f t="shared" si="10"/>
        <v>0</v>
      </c>
      <c r="N54" s="45">
        <f t="shared" si="11"/>
        <v>0</v>
      </c>
      <c r="O54" s="45">
        <f t="shared" si="12"/>
        <v>0</v>
      </c>
      <c r="P54" s="46">
        <f t="shared" si="13"/>
        <v>0</v>
      </c>
    </row>
    <row r="55" spans="1:22" ht="12.75" x14ac:dyDescent="0.2">
      <c r="A55" s="127" t="s">
        <v>308</v>
      </c>
      <c r="B55" s="166"/>
      <c r="C55" s="196" t="s">
        <v>167</v>
      </c>
      <c r="D55" s="191" t="s">
        <v>82</v>
      </c>
      <c r="E55" s="184">
        <v>6</v>
      </c>
      <c r="F55" s="77"/>
      <c r="G55" s="63"/>
      <c r="H55" s="45">
        <f t="shared" si="7"/>
        <v>0</v>
      </c>
      <c r="I55" s="63"/>
      <c r="J55" s="104"/>
      <c r="K55" s="46">
        <f t="shared" si="8"/>
        <v>0</v>
      </c>
      <c r="L55" s="47">
        <f t="shared" si="9"/>
        <v>0</v>
      </c>
      <c r="M55" s="45">
        <f t="shared" si="10"/>
        <v>0</v>
      </c>
      <c r="N55" s="45">
        <f t="shared" si="11"/>
        <v>0</v>
      </c>
      <c r="O55" s="45">
        <f t="shared" si="12"/>
        <v>0</v>
      </c>
      <c r="P55" s="46">
        <f t="shared" si="13"/>
        <v>0</v>
      </c>
    </row>
    <row r="56" spans="1:22" ht="24" x14ac:dyDescent="0.2">
      <c r="A56" s="127" t="s">
        <v>309</v>
      </c>
      <c r="B56" s="166"/>
      <c r="C56" s="197" t="s">
        <v>373</v>
      </c>
      <c r="D56" s="191" t="s">
        <v>82</v>
      </c>
      <c r="E56" s="184">
        <v>35</v>
      </c>
      <c r="F56" s="77"/>
      <c r="G56" s="63"/>
      <c r="H56" s="45">
        <f t="shared" si="7"/>
        <v>0</v>
      </c>
      <c r="I56" s="63"/>
      <c r="J56" s="104"/>
      <c r="K56" s="46">
        <f t="shared" si="8"/>
        <v>0</v>
      </c>
      <c r="L56" s="47">
        <f t="shared" si="9"/>
        <v>0</v>
      </c>
      <c r="M56" s="45">
        <f t="shared" si="10"/>
        <v>0</v>
      </c>
      <c r="N56" s="45">
        <f t="shared" si="11"/>
        <v>0</v>
      </c>
      <c r="O56" s="45">
        <f t="shared" si="12"/>
        <v>0</v>
      </c>
      <c r="P56" s="46">
        <f t="shared" si="13"/>
        <v>0</v>
      </c>
      <c r="S56" s="151"/>
      <c r="T56" s="151"/>
      <c r="U56" s="151"/>
      <c r="V56" s="151"/>
    </row>
    <row r="57" spans="1:22" ht="24" x14ac:dyDescent="0.2">
      <c r="A57" s="127" t="s">
        <v>310</v>
      </c>
      <c r="B57" s="166"/>
      <c r="C57" s="197" t="s">
        <v>374</v>
      </c>
      <c r="D57" s="191" t="s">
        <v>82</v>
      </c>
      <c r="E57" s="184">
        <v>100</v>
      </c>
      <c r="F57" s="77"/>
      <c r="G57" s="63"/>
      <c r="H57" s="45">
        <f t="shared" si="7"/>
        <v>0</v>
      </c>
      <c r="I57" s="63"/>
      <c r="J57" s="104"/>
      <c r="K57" s="46">
        <f t="shared" si="8"/>
        <v>0</v>
      </c>
      <c r="L57" s="47">
        <f t="shared" si="9"/>
        <v>0</v>
      </c>
      <c r="M57" s="45">
        <f t="shared" si="10"/>
        <v>0</v>
      </c>
      <c r="N57" s="45">
        <f t="shared" si="11"/>
        <v>0</v>
      </c>
      <c r="O57" s="45">
        <f t="shared" si="12"/>
        <v>0</v>
      </c>
      <c r="P57" s="46">
        <f t="shared" si="13"/>
        <v>0</v>
      </c>
      <c r="S57" s="151"/>
      <c r="T57" s="151"/>
      <c r="U57" s="151"/>
      <c r="V57" s="151"/>
    </row>
    <row r="58" spans="1:22" ht="24" x14ac:dyDescent="0.2">
      <c r="A58" s="127" t="s">
        <v>311</v>
      </c>
      <c r="B58" s="166"/>
      <c r="C58" s="197" t="s">
        <v>375</v>
      </c>
      <c r="D58" s="191" t="s">
        <v>82</v>
      </c>
      <c r="E58" s="184">
        <v>110</v>
      </c>
      <c r="F58" s="77"/>
      <c r="G58" s="63"/>
      <c r="H58" s="45">
        <f t="shared" si="7"/>
        <v>0</v>
      </c>
      <c r="I58" s="63"/>
      <c r="J58" s="104"/>
      <c r="K58" s="46">
        <f t="shared" si="8"/>
        <v>0</v>
      </c>
      <c r="L58" s="47">
        <f t="shared" si="9"/>
        <v>0</v>
      </c>
      <c r="M58" s="45">
        <f t="shared" si="10"/>
        <v>0</v>
      </c>
      <c r="N58" s="45">
        <f t="shared" si="11"/>
        <v>0</v>
      </c>
      <c r="O58" s="45">
        <f t="shared" si="12"/>
        <v>0</v>
      </c>
      <c r="P58" s="46">
        <f t="shared" si="13"/>
        <v>0</v>
      </c>
    </row>
    <row r="59" spans="1:22" ht="24" x14ac:dyDescent="0.2">
      <c r="A59" s="127" t="s">
        <v>312</v>
      </c>
      <c r="B59" s="166"/>
      <c r="C59" s="197" t="s">
        <v>376</v>
      </c>
      <c r="D59" s="191" t="s">
        <v>82</v>
      </c>
      <c r="E59" s="184">
        <v>95</v>
      </c>
      <c r="F59" s="77"/>
      <c r="G59" s="63"/>
      <c r="H59" s="45">
        <f t="shared" si="7"/>
        <v>0</v>
      </c>
      <c r="I59" s="63"/>
      <c r="J59" s="104"/>
      <c r="K59" s="46">
        <f t="shared" si="8"/>
        <v>0</v>
      </c>
      <c r="L59" s="47">
        <f t="shared" si="9"/>
        <v>0</v>
      </c>
      <c r="M59" s="45">
        <f t="shared" si="10"/>
        <v>0</v>
      </c>
      <c r="N59" s="45">
        <f t="shared" si="11"/>
        <v>0</v>
      </c>
      <c r="O59" s="45">
        <f t="shared" si="12"/>
        <v>0</v>
      </c>
      <c r="P59" s="46">
        <f t="shared" si="13"/>
        <v>0</v>
      </c>
    </row>
    <row r="60" spans="1:22" ht="24" x14ac:dyDescent="0.2">
      <c r="A60" s="127" t="s">
        <v>313</v>
      </c>
      <c r="B60" s="166"/>
      <c r="C60" s="197" t="s">
        <v>377</v>
      </c>
      <c r="D60" s="191" t="s">
        <v>82</v>
      </c>
      <c r="E60" s="184">
        <v>75</v>
      </c>
      <c r="F60" s="77"/>
      <c r="G60" s="63"/>
      <c r="H60" s="45">
        <f t="shared" si="7"/>
        <v>0</v>
      </c>
      <c r="I60" s="63"/>
      <c r="J60" s="104"/>
      <c r="K60" s="46">
        <f t="shared" si="8"/>
        <v>0</v>
      </c>
      <c r="L60" s="47">
        <f t="shared" si="9"/>
        <v>0</v>
      </c>
      <c r="M60" s="45">
        <f t="shared" si="10"/>
        <v>0</v>
      </c>
      <c r="N60" s="45">
        <f t="shared" si="11"/>
        <v>0</v>
      </c>
      <c r="O60" s="45">
        <f t="shared" si="12"/>
        <v>0</v>
      </c>
      <c r="P60" s="46">
        <f t="shared" si="13"/>
        <v>0</v>
      </c>
    </row>
    <row r="61" spans="1:22" ht="24" x14ac:dyDescent="0.2">
      <c r="A61" s="127" t="s">
        <v>314</v>
      </c>
      <c r="B61" s="166"/>
      <c r="C61" s="197" t="s">
        <v>378</v>
      </c>
      <c r="D61" s="191" t="s">
        <v>82</v>
      </c>
      <c r="E61" s="184">
        <v>55</v>
      </c>
      <c r="F61" s="77"/>
      <c r="G61" s="63"/>
      <c r="H61" s="45">
        <f t="shared" si="7"/>
        <v>0</v>
      </c>
      <c r="I61" s="63"/>
      <c r="J61" s="104"/>
      <c r="K61" s="46">
        <f t="shared" si="8"/>
        <v>0</v>
      </c>
      <c r="L61" s="47">
        <f t="shared" si="9"/>
        <v>0</v>
      </c>
      <c r="M61" s="45">
        <f t="shared" si="10"/>
        <v>0</v>
      </c>
      <c r="N61" s="45">
        <f t="shared" si="11"/>
        <v>0</v>
      </c>
      <c r="O61" s="45">
        <f t="shared" si="12"/>
        <v>0</v>
      </c>
      <c r="P61" s="46">
        <f t="shared" si="13"/>
        <v>0</v>
      </c>
    </row>
    <row r="62" spans="1:22" ht="24" x14ac:dyDescent="0.2">
      <c r="A62" s="127" t="s">
        <v>315</v>
      </c>
      <c r="B62" s="166"/>
      <c r="C62" s="197" t="s">
        <v>379</v>
      </c>
      <c r="D62" s="191" t="s">
        <v>82</v>
      </c>
      <c r="E62" s="184">
        <v>6</v>
      </c>
      <c r="F62" s="77"/>
      <c r="G62" s="63"/>
      <c r="H62" s="45">
        <f t="shared" si="7"/>
        <v>0</v>
      </c>
      <c r="I62" s="63"/>
      <c r="J62" s="104"/>
      <c r="K62" s="46">
        <f t="shared" si="8"/>
        <v>0</v>
      </c>
      <c r="L62" s="47">
        <f t="shared" si="9"/>
        <v>0</v>
      </c>
      <c r="M62" s="45">
        <f t="shared" si="10"/>
        <v>0</v>
      </c>
      <c r="N62" s="45">
        <f t="shared" si="11"/>
        <v>0</v>
      </c>
      <c r="O62" s="45">
        <f t="shared" si="12"/>
        <v>0</v>
      </c>
      <c r="P62" s="46">
        <f t="shared" si="13"/>
        <v>0</v>
      </c>
    </row>
    <row r="63" spans="1:22" ht="24" x14ac:dyDescent="0.2">
      <c r="A63" s="127" t="s">
        <v>316</v>
      </c>
      <c r="B63" s="166"/>
      <c r="C63" s="197" t="s">
        <v>168</v>
      </c>
      <c r="D63" s="191" t="s">
        <v>79</v>
      </c>
      <c r="E63" s="184">
        <v>120</v>
      </c>
      <c r="F63" s="77"/>
      <c r="G63" s="63"/>
      <c r="H63" s="45">
        <f t="shared" si="7"/>
        <v>0</v>
      </c>
      <c r="I63" s="63"/>
      <c r="J63" s="104"/>
      <c r="K63" s="46">
        <f t="shared" si="8"/>
        <v>0</v>
      </c>
      <c r="L63" s="47">
        <f t="shared" si="9"/>
        <v>0</v>
      </c>
      <c r="M63" s="45">
        <f t="shared" si="10"/>
        <v>0</v>
      </c>
      <c r="N63" s="45">
        <f t="shared" si="11"/>
        <v>0</v>
      </c>
      <c r="O63" s="45">
        <f t="shared" si="12"/>
        <v>0</v>
      </c>
      <c r="P63" s="46">
        <f t="shared" si="13"/>
        <v>0</v>
      </c>
    </row>
    <row r="64" spans="1:22" ht="12.75" x14ac:dyDescent="0.2">
      <c r="A64" s="127" t="s">
        <v>317</v>
      </c>
      <c r="B64" s="166"/>
      <c r="C64" s="198" t="s">
        <v>169</v>
      </c>
      <c r="D64" s="191" t="s">
        <v>115</v>
      </c>
      <c r="E64" s="184">
        <v>1</v>
      </c>
      <c r="F64" s="77"/>
      <c r="G64" s="63"/>
      <c r="H64" s="45">
        <f t="shared" si="7"/>
        <v>0</v>
      </c>
      <c r="I64" s="63"/>
      <c r="J64" s="104"/>
      <c r="K64" s="46">
        <f t="shared" si="8"/>
        <v>0</v>
      </c>
      <c r="L64" s="47">
        <f t="shared" si="9"/>
        <v>0</v>
      </c>
      <c r="M64" s="45">
        <f t="shared" si="10"/>
        <v>0</v>
      </c>
      <c r="N64" s="45">
        <f t="shared" si="11"/>
        <v>0</v>
      </c>
      <c r="O64" s="45">
        <f t="shared" si="12"/>
        <v>0</v>
      </c>
      <c r="P64" s="46">
        <f t="shared" si="13"/>
        <v>0</v>
      </c>
    </row>
    <row r="65" spans="1:16" ht="12.75" x14ac:dyDescent="0.2">
      <c r="A65" s="127" t="s">
        <v>318</v>
      </c>
      <c r="B65" s="166"/>
      <c r="C65" s="198" t="s">
        <v>170</v>
      </c>
      <c r="D65" s="191" t="s">
        <v>115</v>
      </c>
      <c r="E65" s="184">
        <v>1</v>
      </c>
      <c r="F65" s="77"/>
      <c r="G65" s="63"/>
      <c r="H65" s="45">
        <f t="shared" si="7"/>
        <v>0</v>
      </c>
      <c r="I65" s="63"/>
      <c r="J65" s="104"/>
      <c r="K65" s="46">
        <f t="shared" si="8"/>
        <v>0</v>
      </c>
      <c r="L65" s="47">
        <f t="shared" si="9"/>
        <v>0</v>
      </c>
      <c r="M65" s="45">
        <f t="shared" si="10"/>
        <v>0</v>
      </c>
      <c r="N65" s="45">
        <f t="shared" si="11"/>
        <v>0</v>
      </c>
      <c r="O65" s="45">
        <f t="shared" si="12"/>
        <v>0</v>
      </c>
      <c r="P65" s="46">
        <f t="shared" si="13"/>
        <v>0</v>
      </c>
    </row>
    <row r="66" spans="1:16" ht="24" x14ac:dyDescent="0.2">
      <c r="A66" s="127" t="s">
        <v>319</v>
      </c>
      <c r="B66" s="166"/>
      <c r="C66" s="198" t="s">
        <v>171</v>
      </c>
      <c r="D66" s="191" t="s">
        <v>115</v>
      </c>
      <c r="E66" s="184">
        <v>1</v>
      </c>
      <c r="F66" s="77"/>
      <c r="G66" s="63"/>
      <c r="H66" s="45">
        <f t="shared" si="7"/>
        <v>0</v>
      </c>
      <c r="I66" s="63"/>
      <c r="J66" s="104"/>
      <c r="K66" s="46">
        <f t="shared" si="8"/>
        <v>0</v>
      </c>
      <c r="L66" s="47">
        <f t="shared" si="9"/>
        <v>0</v>
      </c>
      <c r="M66" s="45">
        <f t="shared" si="10"/>
        <v>0</v>
      </c>
      <c r="N66" s="45">
        <f t="shared" si="11"/>
        <v>0</v>
      </c>
      <c r="O66" s="45">
        <f t="shared" si="12"/>
        <v>0</v>
      </c>
      <c r="P66" s="46">
        <f t="shared" si="13"/>
        <v>0</v>
      </c>
    </row>
    <row r="67" spans="1:16" ht="12.75" x14ac:dyDescent="0.2">
      <c r="A67" s="36">
        <v>3</v>
      </c>
      <c r="B67" s="166"/>
      <c r="C67" s="199" t="s">
        <v>175</v>
      </c>
      <c r="D67" s="185"/>
      <c r="E67" s="185"/>
      <c r="F67" s="77"/>
      <c r="G67" s="63"/>
      <c r="H67" s="45">
        <f t="shared" si="7"/>
        <v>0</v>
      </c>
      <c r="I67" s="63"/>
      <c r="J67" s="104"/>
      <c r="K67" s="46">
        <f t="shared" si="8"/>
        <v>0</v>
      </c>
      <c r="L67" s="47">
        <f t="shared" si="9"/>
        <v>0</v>
      </c>
      <c r="M67" s="45">
        <f t="shared" si="10"/>
        <v>0</v>
      </c>
      <c r="N67" s="45">
        <f t="shared" si="11"/>
        <v>0</v>
      </c>
      <c r="O67" s="45">
        <f t="shared" si="12"/>
        <v>0</v>
      </c>
      <c r="P67" s="46">
        <f t="shared" si="13"/>
        <v>0</v>
      </c>
    </row>
    <row r="68" spans="1:16" ht="12.75" x14ac:dyDescent="0.2">
      <c r="A68" s="127" t="s">
        <v>231</v>
      </c>
      <c r="B68" s="166"/>
      <c r="C68" s="198" t="s">
        <v>172</v>
      </c>
      <c r="D68" s="191" t="s">
        <v>115</v>
      </c>
      <c r="E68" s="186">
        <v>75</v>
      </c>
      <c r="F68" s="77"/>
      <c r="G68" s="63"/>
      <c r="H68" s="45">
        <f t="shared" si="7"/>
        <v>0</v>
      </c>
      <c r="I68" s="63"/>
      <c r="J68" s="104"/>
      <c r="K68" s="46">
        <f t="shared" si="8"/>
        <v>0</v>
      </c>
      <c r="L68" s="47">
        <f t="shared" si="9"/>
        <v>0</v>
      </c>
      <c r="M68" s="45">
        <f t="shared" si="10"/>
        <v>0</v>
      </c>
      <c r="N68" s="45">
        <f t="shared" si="11"/>
        <v>0</v>
      </c>
      <c r="O68" s="45">
        <f t="shared" si="12"/>
        <v>0</v>
      </c>
      <c r="P68" s="46">
        <f t="shared" si="13"/>
        <v>0</v>
      </c>
    </row>
    <row r="69" spans="1:16" ht="12.75" x14ac:dyDescent="0.2">
      <c r="A69" s="127" t="s">
        <v>232</v>
      </c>
      <c r="B69" s="166"/>
      <c r="C69" s="198" t="s">
        <v>173</v>
      </c>
      <c r="D69" s="191" t="s">
        <v>84</v>
      </c>
      <c r="E69" s="186">
        <v>75</v>
      </c>
      <c r="F69" s="77"/>
      <c r="G69" s="63"/>
      <c r="H69" s="45">
        <f t="shared" si="7"/>
        <v>0</v>
      </c>
      <c r="I69" s="63"/>
      <c r="J69" s="104"/>
      <c r="K69" s="46">
        <f t="shared" si="8"/>
        <v>0</v>
      </c>
      <c r="L69" s="47">
        <f t="shared" si="9"/>
        <v>0</v>
      </c>
      <c r="M69" s="45">
        <f t="shared" si="10"/>
        <v>0</v>
      </c>
      <c r="N69" s="45">
        <f t="shared" si="11"/>
        <v>0</v>
      </c>
      <c r="O69" s="45">
        <f t="shared" si="12"/>
        <v>0</v>
      </c>
      <c r="P69" s="46">
        <f t="shared" si="13"/>
        <v>0</v>
      </c>
    </row>
    <row r="70" spans="1:16" ht="13.5" thickBot="1" x14ac:dyDescent="0.25">
      <c r="A70" s="127" t="s">
        <v>233</v>
      </c>
      <c r="B70" s="166"/>
      <c r="C70" s="200" t="s">
        <v>174</v>
      </c>
      <c r="D70" s="192" t="s">
        <v>115</v>
      </c>
      <c r="E70" s="187">
        <v>75</v>
      </c>
      <c r="F70" s="77"/>
      <c r="G70" s="63"/>
      <c r="H70" s="45">
        <f t="shared" si="7"/>
        <v>0</v>
      </c>
      <c r="I70" s="63"/>
      <c r="J70" s="104"/>
      <c r="K70" s="46">
        <f t="shared" si="8"/>
        <v>0</v>
      </c>
      <c r="L70" s="47">
        <f t="shared" si="9"/>
        <v>0</v>
      </c>
      <c r="M70" s="45">
        <f t="shared" si="10"/>
        <v>0</v>
      </c>
      <c r="N70" s="45">
        <f t="shared" si="11"/>
        <v>0</v>
      </c>
      <c r="O70" s="45">
        <f t="shared" si="12"/>
        <v>0</v>
      </c>
      <c r="P70" s="46">
        <f t="shared" si="13"/>
        <v>0</v>
      </c>
    </row>
    <row r="71" spans="1:16" ht="12" customHeight="1" thickBot="1" x14ac:dyDescent="0.25">
      <c r="A71" s="273" t="s">
        <v>400</v>
      </c>
      <c r="B71" s="274"/>
      <c r="C71" s="274"/>
      <c r="D71" s="274"/>
      <c r="E71" s="274"/>
      <c r="F71" s="274"/>
      <c r="G71" s="274"/>
      <c r="H71" s="274"/>
      <c r="I71" s="274"/>
      <c r="J71" s="274"/>
      <c r="K71" s="275"/>
      <c r="L71" s="66">
        <f>SUM(L16:L70)</f>
        <v>0</v>
      </c>
      <c r="M71" s="67">
        <f>SUM(M16:M70)</f>
        <v>0</v>
      </c>
      <c r="N71" s="67">
        <f>SUM(N16:N70)</f>
        <v>0</v>
      </c>
      <c r="O71" s="67">
        <f>SUM(O16:O70)</f>
        <v>0</v>
      </c>
      <c r="P71" s="68">
        <f>SUM(P16:P70)</f>
        <v>0</v>
      </c>
    </row>
    <row r="72" spans="1:16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 x14ac:dyDescent="0.2">
      <c r="A74" s="1" t="s">
        <v>14</v>
      </c>
      <c r="B74" s="15"/>
      <c r="C74" s="272">
        <f>'Kops a'!C31:H31</f>
        <v>0</v>
      </c>
      <c r="D74" s="272"/>
      <c r="E74" s="272"/>
      <c r="F74" s="272"/>
      <c r="G74" s="272"/>
      <c r="H74" s="272"/>
      <c r="I74" s="15"/>
      <c r="J74" s="15"/>
      <c r="K74" s="15"/>
      <c r="L74" s="15"/>
      <c r="M74" s="15"/>
      <c r="N74" s="15"/>
      <c r="O74" s="15"/>
      <c r="P74" s="15"/>
    </row>
    <row r="75" spans="1:16" x14ac:dyDescent="0.2">
      <c r="A75" s="15"/>
      <c r="B75" s="15"/>
      <c r="C75" s="209" t="s">
        <v>15</v>
      </c>
      <c r="D75" s="209"/>
      <c r="E75" s="209"/>
      <c r="F75" s="209"/>
      <c r="G75" s="209"/>
      <c r="H75" s="209"/>
      <c r="I75" s="15"/>
      <c r="J75" s="15"/>
      <c r="K75" s="15"/>
      <c r="L75" s="15"/>
      <c r="M75" s="15"/>
      <c r="N75" s="15"/>
      <c r="O75" s="15"/>
      <c r="P75" s="15"/>
    </row>
    <row r="76" spans="1:16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">
      <c r="A77" s="83" t="str">
        <f>'Kops a'!A34</f>
        <v>Tāme sastādīta (datums)</v>
      </c>
      <c r="B77" s="84"/>
      <c r="C77" s="84"/>
      <c r="D77" s="8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 x14ac:dyDescent="0.2">
      <c r="A79" s="1" t="s">
        <v>37</v>
      </c>
      <c r="B79" s="15"/>
      <c r="C79" s="272">
        <f>'Kops a'!C36:H36</f>
        <v>0</v>
      </c>
      <c r="D79" s="272"/>
      <c r="E79" s="272"/>
      <c r="F79" s="272"/>
      <c r="G79" s="272"/>
      <c r="H79" s="272"/>
      <c r="I79" s="15"/>
      <c r="J79" s="15"/>
      <c r="K79" s="15"/>
      <c r="L79" s="15"/>
      <c r="M79" s="15"/>
      <c r="N79" s="15"/>
      <c r="O79" s="15"/>
      <c r="P79" s="15"/>
    </row>
    <row r="80" spans="1:16" x14ac:dyDescent="0.2">
      <c r="A80" s="15"/>
      <c r="B80" s="15"/>
      <c r="C80" s="209" t="s">
        <v>15</v>
      </c>
      <c r="D80" s="209"/>
      <c r="E80" s="209"/>
      <c r="F80" s="209"/>
      <c r="G80" s="209"/>
      <c r="H80" s="209"/>
      <c r="I80" s="15"/>
      <c r="J80" s="15"/>
      <c r="K80" s="15"/>
      <c r="L80" s="15"/>
      <c r="M80" s="15"/>
      <c r="N80" s="15"/>
      <c r="O80" s="15"/>
      <c r="P80" s="15"/>
    </row>
    <row r="81" spans="1:16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1:16" x14ac:dyDescent="0.2">
      <c r="A82" s="83" t="s">
        <v>54</v>
      </c>
      <c r="B82" s="84"/>
      <c r="C82" s="88">
        <f>'Kops a'!C39</f>
        <v>0</v>
      </c>
      <c r="D82" s="48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</sheetData>
  <mergeCells count="22">
    <mergeCell ref="C80:H80"/>
    <mergeCell ref="C4:I4"/>
    <mergeCell ref="F12:K12"/>
    <mergeCell ref="A9:F9"/>
    <mergeCell ref="J9:M9"/>
    <mergeCell ref="D8:L8"/>
    <mergeCell ref="A71:K71"/>
    <mergeCell ref="C74:H74"/>
    <mergeCell ref="C75:H75"/>
    <mergeCell ref="C79:H79"/>
    <mergeCell ref="A12:A13"/>
    <mergeCell ref="B12:B13"/>
    <mergeCell ref="C12:C13"/>
    <mergeCell ref="D12:D13"/>
    <mergeCell ref="E12:E13"/>
    <mergeCell ref="L12:P12"/>
    <mergeCell ref="N9:O9"/>
    <mergeCell ref="C2:I2"/>
    <mergeCell ref="C3:I3"/>
    <mergeCell ref="D5:L5"/>
    <mergeCell ref="D6:L6"/>
    <mergeCell ref="D7:L7"/>
  </mergeCells>
  <conditionalFormatting sqref="A67:B67 B18:C66 B68:C70 G20 G22 G24 G26 G28 G30 G32 G34 G36 G38 G40 G42 G44 G46 G48 G50 G52 G54 G56 G58 G60 G62 G64 G66 G68 G70 D18:E28 G18 D29:F70 I18:I70">
    <cfRule type="cellIs" dxfId="59" priority="44" operator="equal">
      <formula>0</formula>
    </cfRule>
  </conditionalFormatting>
  <conditionalFormatting sqref="N9:O9">
    <cfRule type="cellIs" dxfId="58" priority="43" operator="equal">
      <formula>0</formula>
    </cfRule>
  </conditionalFormatting>
  <conditionalFormatting sqref="A9:F9">
    <cfRule type="containsText" dxfId="57" priority="4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6" priority="40" operator="equal">
      <formula>0</formula>
    </cfRule>
  </conditionalFormatting>
  <conditionalFormatting sqref="O10">
    <cfRule type="cellIs" dxfId="55" priority="39" operator="equal">
      <formula>"20__. gada __. _________"</formula>
    </cfRule>
  </conditionalFormatting>
  <conditionalFormatting sqref="H16 K16:P16 L71:P71 H18:H70">
    <cfRule type="cellIs" dxfId="54" priority="33" operator="equal">
      <formula>0</formula>
    </cfRule>
  </conditionalFormatting>
  <conditionalFormatting sqref="C4:I4">
    <cfRule type="cellIs" dxfId="53" priority="32" operator="equal">
      <formula>0</formula>
    </cfRule>
  </conditionalFormatting>
  <conditionalFormatting sqref="D5:L8">
    <cfRule type="cellIs" dxfId="52" priority="28" operator="equal">
      <formula>0</formula>
    </cfRule>
  </conditionalFormatting>
  <conditionalFormatting sqref="A16:B17 D16:G16 G19 G21 G23 G25 G27 G29 G31 G33 G35 G37 G39 G41 G43 G45 G47 G49 G51 G53 G55 G57 G59 G61 G63 G65 G67 G69 D17:E17 A18:A66">
    <cfRule type="cellIs" dxfId="51" priority="27" operator="equal">
      <formula>0</formula>
    </cfRule>
  </conditionalFormatting>
  <conditionalFormatting sqref="C16:C17">
    <cfRule type="cellIs" dxfId="50" priority="26" operator="equal">
      <formula>0</formula>
    </cfRule>
  </conditionalFormatting>
  <conditionalFormatting sqref="I16:J16">
    <cfRule type="cellIs" dxfId="49" priority="25" operator="equal">
      <formula>0</formula>
    </cfRule>
  </conditionalFormatting>
  <conditionalFormatting sqref="P10">
    <cfRule type="cellIs" dxfId="48" priority="24" operator="equal">
      <formula>"20__. gada __. _________"</formula>
    </cfRule>
  </conditionalFormatting>
  <conditionalFormatting sqref="C79:H79">
    <cfRule type="cellIs" dxfId="47" priority="21" operator="equal">
      <formula>0</formula>
    </cfRule>
  </conditionalFormatting>
  <conditionalFormatting sqref="C74:H74">
    <cfRule type="cellIs" dxfId="46" priority="20" operator="equal">
      <formula>0</formula>
    </cfRule>
  </conditionalFormatting>
  <conditionalFormatting sqref="C79:H79 C82 C74:H74">
    <cfRule type="cellIs" dxfId="45" priority="19" operator="equal">
      <formula>0</formula>
    </cfRule>
  </conditionalFormatting>
  <conditionalFormatting sqref="D1">
    <cfRule type="cellIs" dxfId="44" priority="18" operator="equal">
      <formula>0</formula>
    </cfRule>
  </conditionalFormatting>
  <conditionalFormatting sqref="A68:A70">
    <cfRule type="cellIs" dxfId="43" priority="17" operator="equal">
      <formula>0</formula>
    </cfRule>
  </conditionalFormatting>
  <conditionalFormatting sqref="I17 F17:G17 F18:F28">
    <cfRule type="cellIs" dxfId="42" priority="16" operator="equal">
      <formula>0</formula>
    </cfRule>
  </conditionalFormatting>
  <conditionalFormatting sqref="H17">
    <cfRule type="cellIs" dxfId="41" priority="15" operator="equal">
      <formula>0</formula>
    </cfRule>
  </conditionalFormatting>
  <conditionalFormatting sqref="J17:J70">
    <cfRule type="cellIs" dxfId="40" priority="14" operator="equal">
      <formula>0</formula>
    </cfRule>
  </conditionalFormatting>
  <conditionalFormatting sqref="K17:P70">
    <cfRule type="cellIs" dxfId="39" priority="13" operator="equal">
      <formula>0</formula>
    </cfRule>
  </conditionalFormatting>
  <conditionalFormatting sqref="H14 K14:P14">
    <cfRule type="cellIs" dxfId="38" priority="11" operator="equal">
      <formula>0</formula>
    </cfRule>
  </conditionalFormatting>
  <conditionalFormatting sqref="D14:G14 B14:B15 D15 F15">
    <cfRule type="cellIs" dxfId="37" priority="10" operator="equal">
      <formula>0</formula>
    </cfRule>
  </conditionalFormatting>
  <conditionalFormatting sqref="C14">
    <cfRule type="cellIs" dxfId="36" priority="9" operator="equal">
      <formula>0</formula>
    </cfRule>
  </conditionalFormatting>
  <conditionalFormatting sqref="I14:J14">
    <cfRule type="cellIs" dxfId="35" priority="8" operator="equal">
      <formula>0</formula>
    </cfRule>
  </conditionalFormatting>
  <conditionalFormatting sqref="C15">
    <cfRule type="cellIs" dxfId="34" priority="7" operator="equal">
      <formula>0</formula>
    </cfRule>
  </conditionalFormatting>
  <conditionalFormatting sqref="E15">
    <cfRule type="cellIs" dxfId="33" priority="6" operator="equal">
      <formula>0</formula>
    </cfRule>
  </conditionalFormatting>
  <conditionalFormatting sqref="G15 I15">
    <cfRule type="cellIs" dxfId="32" priority="5" operator="equal">
      <formula>0</formula>
    </cfRule>
  </conditionalFormatting>
  <conditionalFormatting sqref="K15:P15 H15">
    <cfRule type="cellIs" dxfId="31" priority="4" operator="equal">
      <formula>0</formula>
    </cfRule>
  </conditionalFormatting>
  <conditionalFormatting sqref="J15">
    <cfRule type="cellIs" dxfId="30" priority="3" operator="equal">
      <formula>0</formula>
    </cfRule>
  </conditionalFormatting>
  <conditionalFormatting sqref="A14:A15">
    <cfRule type="cellIs" dxfId="29" priority="2" operator="equal">
      <formula>0</formula>
    </cfRule>
  </conditionalFormatting>
  <conditionalFormatting sqref="A71:K71">
    <cfRule type="containsText" dxfId="28" priority="1" operator="containsText" text="Tiešās izmaksas kopā, t. sk. darba devēja sociālais nodoklis __.__% ">
      <formula>NOT(ISERROR(SEARCH("Tiešās izmaksas kopā, t. sk. darba devēja sociālais nodoklis __.__% ",A71)))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A5F45D83-914D-4306-B26D-4B74C3C819FC}">
            <xm:f>NOT(ISERROR(SEARCH("Tāme sastādīta ____. gada ___. ______________",A77)))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A77</xm:sqref>
        </x14:conditionalFormatting>
        <x14:conditionalFormatting xmlns:xm="http://schemas.microsoft.com/office/excel/2006/main">
          <x14:cfRule type="containsText" priority="22" operator="containsText" id="{A2E03CF5-E14D-4A31-8C34-6550548A72DB}">
            <xm:f>NOT(ISERROR(SEARCH("Sertifikāta Nr. _________________________________",A82)))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U36"/>
  <sheetViews>
    <sheetView topLeftCell="A10" workbookViewId="0">
      <selection activeCell="N18" sqref="N18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21" x14ac:dyDescent="0.2">
      <c r="A1" s="21"/>
      <c r="B1" s="21"/>
      <c r="C1" s="25" t="s">
        <v>38</v>
      </c>
      <c r="D1" s="49">
        <v>7</v>
      </c>
      <c r="E1" s="21"/>
      <c r="F1" s="21"/>
      <c r="G1" s="21"/>
      <c r="H1" s="21"/>
      <c r="I1" s="21"/>
      <c r="J1" s="21"/>
      <c r="N1" s="24"/>
      <c r="O1" s="25"/>
      <c r="P1" s="26"/>
    </row>
    <row r="2" spans="1:21" x14ac:dyDescent="0.2">
      <c r="A2" s="27"/>
      <c r="B2" s="27"/>
      <c r="C2" s="255" t="s">
        <v>132</v>
      </c>
      <c r="D2" s="255"/>
      <c r="E2" s="255"/>
      <c r="F2" s="255"/>
      <c r="G2" s="255"/>
      <c r="H2" s="255"/>
      <c r="I2" s="255"/>
      <c r="J2" s="27"/>
    </row>
    <row r="3" spans="1:21" x14ac:dyDescent="0.2">
      <c r="A3" s="28"/>
      <c r="B3" s="28"/>
      <c r="C3" s="218" t="s">
        <v>17</v>
      </c>
      <c r="D3" s="218"/>
      <c r="E3" s="218"/>
      <c r="F3" s="218"/>
      <c r="G3" s="218"/>
      <c r="H3" s="218"/>
      <c r="I3" s="218"/>
      <c r="J3" s="28"/>
    </row>
    <row r="4" spans="1:21" x14ac:dyDescent="0.2">
      <c r="A4" s="28"/>
      <c r="B4" s="28"/>
      <c r="C4" s="256" t="s">
        <v>52</v>
      </c>
      <c r="D4" s="256"/>
      <c r="E4" s="256"/>
      <c r="F4" s="256"/>
      <c r="G4" s="256"/>
      <c r="H4" s="256"/>
      <c r="I4" s="256"/>
      <c r="J4" s="28"/>
    </row>
    <row r="5" spans="1:21" x14ac:dyDescent="0.2">
      <c r="A5" s="21"/>
      <c r="B5" s="21"/>
      <c r="C5" s="25" t="s">
        <v>5</v>
      </c>
      <c r="D5" s="269" t="str">
        <f>'Kops a'!D6</f>
        <v>Daudzdzīvokļu dzīvojamās māja, kad.Nr.3260 003 0167 003</v>
      </c>
      <c r="E5" s="269"/>
      <c r="F5" s="269"/>
      <c r="G5" s="269"/>
      <c r="H5" s="269"/>
      <c r="I5" s="269"/>
      <c r="J5" s="269"/>
      <c r="K5" s="269"/>
      <c r="L5" s="269"/>
      <c r="M5" s="15"/>
      <c r="N5" s="15"/>
      <c r="O5" s="15"/>
      <c r="P5" s="15"/>
    </row>
    <row r="6" spans="1:21" x14ac:dyDescent="0.2">
      <c r="A6" s="21"/>
      <c r="B6" s="21"/>
      <c r="C6" s="25" t="s">
        <v>6</v>
      </c>
      <c r="D6" s="269" t="str">
        <f>'Kops a'!D7</f>
        <v>Vienkāršotās atjaunošanas apliecinājuma karte</v>
      </c>
      <c r="E6" s="269"/>
      <c r="F6" s="269"/>
      <c r="G6" s="269"/>
      <c r="H6" s="269"/>
      <c r="I6" s="269"/>
      <c r="J6" s="269"/>
      <c r="K6" s="269"/>
      <c r="L6" s="269"/>
      <c r="M6" s="15"/>
      <c r="N6" s="15"/>
      <c r="O6" s="15"/>
      <c r="P6" s="15"/>
    </row>
    <row r="7" spans="1:21" x14ac:dyDescent="0.2">
      <c r="A7" s="21"/>
      <c r="B7" s="21"/>
      <c r="C7" s="25" t="s">
        <v>7</v>
      </c>
      <c r="D7" s="269" t="str">
        <f>'Kops a'!D8</f>
        <v>Blaumaņa iela 20, Koknese</v>
      </c>
      <c r="E7" s="269"/>
      <c r="F7" s="269"/>
      <c r="G7" s="269"/>
      <c r="H7" s="269"/>
      <c r="I7" s="269"/>
      <c r="J7" s="269"/>
      <c r="K7" s="269"/>
      <c r="L7" s="269"/>
      <c r="M7" s="15"/>
      <c r="N7" s="15"/>
      <c r="O7" s="15"/>
      <c r="P7" s="15"/>
    </row>
    <row r="8" spans="1:21" x14ac:dyDescent="0.2">
      <c r="A8" s="21"/>
      <c r="B8" s="21"/>
      <c r="C8" s="4" t="s">
        <v>20</v>
      </c>
      <c r="D8" s="269">
        <f>'Kops a'!D9</f>
        <v>0</v>
      </c>
      <c r="E8" s="269"/>
      <c r="F8" s="269"/>
      <c r="G8" s="269"/>
      <c r="H8" s="269"/>
      <c r="I8" s="269"/>
      <c r="J8" s="269"/>
      <c r="K8" s="269"/>
      <c r="L8" s="269"/>
      <c r="M8" s="15"/>
      <c r="N8" s="15"/>
      <c r="O8" s="15"/>
      <c r="P8" s="15"/>
    </row>
    <row r="9" spans="1:21" ht="11.25" customHeight="1" x14ac:dyDescent="0.2">
      <c r="A9" s="257"/>
      <c r="B9" s="257"/>
      <c r="C9" s="257"/>
      <c r="D9" s="257"/>
      <c r="E9" s="257"/>
      <c r="F9" s="257"/>
      <c r="G9" s="29"/>
      <c r="H9" s="29"/>
      <c r="I9" s="29"/>
      <c r="J9" s="261" t="s">
        <v>39</v>
      </c>
      <c r="K9" s="261"/>
      <c r="L9" s="261"/>
      <c r="M9" s="261"/>
      <c r="N9" s="268">
        <f>P24</f>
        <v>0</v>
      </c>
      <c r="O9" s="268"/>
      <c r="P9" s="29"/>
    </row>
    <row r="10" spans="1:21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A30</f>
        <v>Tāme sastādīta (datums)</v>
      </c>
    </row>
    <row r="11" spans="1:21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21" x14ac:dyDescent="0.2">
      <c r="A12" s="229" t="s">
        <v>23</v>
      </c>
      <c r="B12" s="263" t="s">
        <v>40</v>
      </c>
      <c r="C12" s="259" t="s">
        <v>41</v>
      </c>
      <c r="D12" s="266" t="s">
        <v>42</v>
      </c>
      <c r="E12" s="270" t="s">
        <v>43</v>
      </c>
      <c r="F12" s="258" t="s">
        <v>44</v>
      </c>
      <c r="G12" s="259"/>
      <c r="H12" s="259"/>
      <c r="I12" s="259"/>
      <c r="J12" s="259"/>
      <c r="K12" s="260"/>
      <c r="L12" s="258" t="s">
        <v>45</v>
      </c>
      <c r="M12" s="259"/>
      <c r="N12" s="259"/>
      <c r="O12" s="259"/>
      <c r="P12" s="260"/>
    </row>
    <row r="13" spans="1:21" ht="126.75" customHeight="1" thickBot="1" x14ac:dyDescent="0.25">
      <c r="A13" s="262"/>
      <c r="B13" s="264"/>
      <c r="C13" s="265"/>
      <c r="D13" s="267"/>
      <c r="E13" s="271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60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60" t="s">
        <v>51</v>
      </c>
    </row>
    <row r="14" spans="1:21" ht="12.75" x14ac:dyDescent="0.2">
      <c r="A14" s="61">
        <v>1</v>
      </c>
      <c r="B14" s="62"/>
      <c r="C14" s="105" t="s">
        <v>132</v>
      </c>
      <c r="D14" s="123"/>
      <c r="E14" s="123"/>
      <c r="F14" s="114"/>
      <c r="G14" s="63"/>
      <c r="H14" s="63">
        <f>ROUND(F14*G14,2)</f>
        <v>0</v>
      </c>
      <c r="I14" s="126"/>
      <c r="J14" s="115"/>
      <c r="K14" s="64">
        <f>SUM(H14:J14)</f>
        <v>0</v>
      </c>
      <c r="L14" s="65">
        <f>ROUND(E14*F14,2)</f>
        <v>0</v>
      </c>
      <c r="M14" s="63">
        <f>ROUND(H14*E14,2)</f>
        <v>0</v>
      </c>
      <c r="N14" s="63">
        <f>ROUND(I14*E14,2)</f>
        <v>0</v>
      </c>
      <c r="O14" s="63">
        <f>ROUND(J14*E14,2)</f>
        <v>0</v>
      </c>
      <c r="P14" s="64">
        <f>SUM(M14:O14)</f>
        <v>0</v>
      </c>
    </row>
    <row r="15" spans="1:21" ht="12.75" x14ac:dyDescent="0.2">
      <c r="A15" s="128" t="s">
        <v>177</v>
      </c>
      <c r="B15" s="37"/>
      <c r="C15" s="124" t="s">
        <v>132</v>
      </c>
      <c r="D15" s="107" t="s">
        <v>372</v>
      </c>
      <c r="E15" s="107">
        <v>1</v>
      </c>
      <c r="F15" s="98"/>
      <c r="G15" s="63"/>
      <c r="H15" s="45">
        <f t="shared" ref="H15:H23" si="0">ROUND(F15*G15,2)</f>
        <v>0</v>
      </c>
      <c r="I15" s="122"/>
      <c r="J15" s="103"/>
      <c r="K15" s="46">
        <f>SUM(H15:J15)</f>
        <v>0</v>
      </c>
      <c r="L15" s="47">
        <f t="shared" ref="L15:L23" si="1">ROUND(E15*F15,2)</f>
        <v>0</v>
      </c>
      <c r="M15" s="45">
        <f t="shared" ref="M15:M23" si="2">ROUND(H15*E15,2)</f>
        <v>0</v>
      </c>
      <c r="N15" s="45">
        <f t="shared" ref="N15:N23" si="3">ROUND(I15*E15,2)</f>
        <v>0</v>
      </c>
      <c r="O15" s="45">
        <f t="shared" ref="O15:O23" si="4">ROUND(J15*E15,2)</f>
        <v>0</v>
      </c>
      <c r="P15" s="46">
        <f t="shared" ref="P15:P23" si="5">SUM(M15:O15)</f>
        <v>0</v>
      </c>
      <c r="R15" s="151"/>
      <c r="S15" s="151"/>
      <c r="T15" s="151"/>
      <c r="U15" s="151"/>
    </row>
    <row r="16" spans="1:21" ht="12.75" x14ac:dyDescent="0.2">
      <c r="A16" s="128" t="s">
        <v>178</v>
      </c>
      <c r="B16" s="37"/>
      <c r="C16" s="124" t="s">
        <v>193</v>
      </c>
      <c r="D16" s="107" t="s">
        <v>93</v>
      </c>
      <c r="E16" s="107">
        <v>1</v>
      </c>
      <c r="F16" s="98"/>
      <c r="G16" s="63"/>
      <c r="H16" s="45">
        <f t="shared" si="0"/>
        <v>0</v>
      </c>
      <c r="I16" s="122"/>
      <c r="J16" s="63"/>
      <c r="K16" s="46">
        <f>SUM(H16:J16)</f>
        <v>0</v>
      </c>
      <c r="L16" s="47">
        <f t="shared" ref="L16" si="6">ROUND(E16*F16,2)</f>
        <v>0</v>
      </c>
      <c r="M16" s="45">
        <f t="shared" ref="M16" si="7">ROUND(H16*E16,2)</f>
        <v>0</v>
      </c>
      <c r="N16" s="45">
        <f t="shared" ref="N16" si="8">ROUND(I16*E16,2)</f>
        <v>0</v>
      </c>
      <c r="O16" s="45">
        <f t="shared" ref="O16" si="9">ROUND(J16*E16,2)</f>
        <v>0</v>
      </c>
      <c r="P16" s="46">
        <f t="shared" ref="P16" si="10">SUM(M16:O16)</f>
        <v>0</v>
      </c>
      <c r="R16" s="151"/>
      <c r="S16" s="151"/>
      <c r="T16" s="151"/>
      <c r="U16" s="151"/>
    </row>
    <row r="17" spans="1:21" ht="12.75" x14ac:dyDescent="0.2">
      <c r="A17" s="128" t="s">
        <v>179</v>
      </c>
      <c r="B17" s="37"/>
      <c r="C17" s="124" t="s">
        <v>133</v>
      </c>
      <c r="D17" s="107" t="s">
        <v>372</v>
      </c>
      <c r="E17" s="107">
        <v>1</v>
      </c>
      <c r="F17" s="98"/>
      <c r="G17" s="63"/>
      <c r="H17" s="45">
        <f t="shared" si="0"/>
        <v>0</v>
      </c>
      <c r="I17" s="122"/>
      <c r="J17" s="103"/>
      <c r="K17" s="46">
        <f t="shared" ref="K17:K23" si="11">SUM(H17:J17)</f>
        <v>0</v>
      </c>
      <c r="L17" s="47">
        <f t="shared" si="1"/>
        <v>0</v>
      </c>
      <c r="M17" s="45">
        <f t="shared" si="2"/>
        <v>0</v>
      </c>
      <c r="N17" s="45">
        <f t="shared" si="3"/>
        <v>0</v>
      </c>
      <c r="O17" s="45">
        <f t="shared" si="4"/>
        <v>0</v>
      </c>
      <c r="P17" s="46">
        <f t="shared" si="5"/>
        <v>0</v>
      </c>
      <c r="R17" s="151"/>
      <c r="S17" s="151"/>
      <c r="T17" s="151"/>
      <c r="U17" s="151"/>
    </row>
    <row r="18" spans="1:21" ht="12.75" x14ac:dyDescent="0.2">
      <c r="A18" s="128" t="s">
        <v>180</v>
      </c>
      <c r="B18" s="37"/>
      <c r="C18" s="124" t="s">
        <v>134</v>
      </c>
      <c r="D18" s="107" t="s">
        <v>372</v>
      </c>
      <c r="E18" s="107">
        <v>1</v>
      </c>
      <c r="F18" s="98"/>
      <c r="G18" s="63"/>
      <c r="H18" s="45">
        <f t="shared" si="0"/>
        <v>0</v>
      </c>
      <c r="I18" s="122"/>
      <c r="J18" s="103"/>
      <c r="K18" s="46">
        <f t="shared" si="11"/>
        <v>0</v>
      </c>
      <c r="L18" s="47">
        <f t="shared" si="1"/>
        <v>0</v>
      </c>
      <c r="M18" s="45">
        <f t="shared" si="2"/>
        <v>0</v>
      </c>
      <c r="N18" s="45">
        <f t="shared" si="3"/>
        <v>0</v>
      </c>
      <c r="O18" s="45">
        <f t="shared" si="4"/>
        <v>0</v>
      </c>
      <c r="P18" s="46">
        <f t="shared" si="5"/>
        <v>0</v>
      </c>
    </row>
    <row r="19" spans="1:21" ht="12.75" x14ac:dyDescent="0.2">
      <c r="A19" s="128" t="s">
        <v>181</v>
      </c>
      <c r="B19" s="37"/>
      <c r="C19" s="124" t="s">
        <v>135</v>
      </c>
      <c r="D19" s="107" t="s">
        <v>82</v>
      </c>
      <c r="E19" s="107">
        <v>205</v>
      </c>
      <c r="F19" s="98"/>
      <c r="G19" s="63"/>
      <c r="H19" s="45">
        <f t="shared" si="0"/>
        <v>0</v>
      </c>
      <c r="I19" s="122"/>
      <c r="J19" s="63"/>
      <c r="K19" s="46">
        <f t="shared" si="11"/>
        <v>0</v>
      </c>
      <c r="L19" s="47">
        <f t="shared" si="1"/>
        <v>0</v>
      </c>
      <c r="M19" s="45">
        <f t="shared" si="2"/>
        <v>0</v>
      </c>
      <c r="N19" s="45">
        <f t="shared" si="3"/>
        <v>0</v>
      </c>
      <c r="O19" s="45">
        <f t="shared" si="4"/>
        <v>0</v>
      </c>
      <c r="P19" s="46">
        <f t="shared" si="5"/>
        <v>0</v>
      </c>
    </row>
    <row r="20" spans="1:21" ht="12.75" x14ac:dyDescent="0.2">
      <c r="A20" s="128" t="s">
        <v>182</v>
      </c>
      <c r="B20" s="37"/>
      <c r="C20" s="124" t="s">
        <v>136</v>
      </c>
      <c r="D20" s="107" t="s">
        <v>372</v>
      </c>
      <c r="E20" s="107">
        <v>1</v>
      </c>
      <c r="F20" s="98"/>
      <c r="G20" s="63"/>
      <c r="H20" s="45">
        <f t="shared" si="0"/>
        <v>0</v>
      </c>
      <c r="I20" s="122"/>
      <c r="J20" s="103"/>
      <c r="K20" s="46">
        <f t="shared" si="11"/>
        <v>0</v>
      </c>
      <c r="L20" s="47">
        <f t="shared" si="1"/>
        <v>0</v>
      </c>
      <c r="M20" s="45">
        <f t="shared" si="2"/>
        <v>0</v>
      </c>
      <c r="N20" s="45">
        <f t="shared" si="3"/>
        <v>0</v>
      </c>
      <c r="O20" s="45">
        <f t="shared" si="4"/>
        <v>0</v>
      </c>
      <c r="P20" s="46">
        <f t="shared" si="5"/>
        <v>0</v>
      </c>
    </row>
    <row r="21" spans="1:21" ht="12.75" x14ac:dyDescent="0.2">
      <c r="A21" s="128" t="s">
        <v>183</v>
      </c>
      <c r="B21" s="37"/>
      <c r="C21" s="124" t="s">
        <v>137</v>
      </c>
      <c r="D21" s="107" t="s">
        <v>372</v>
      </c>
      <c r="E21" s="107">
        <v>1</v>
      </c>
      <c r="F21" s="98"/>
      <c r="G21" s="63"/>
      <c r="H21" s="45">
        <f t="shared" si="0"/>
        <v>0</v>
      </c>
      <c r="I21" s="122"/>
      <c r="J21" s="103"/>
      <c r="K21" s="46">
        <f t="shared" si="11"/>
        <v>0</v>
      </c>
      <c r="L21" s="47">
        <f t="shared" si="1"/>
        <v>0</v>
      </c>
      <c r="M21" s="45">
        <f t="shared" si="2"/>
        <v>0</v>
      </c>
      <c r="N21" s="45">
        <f t="shared" si="3"/>
        <v>0</v>
      </c>
      <c r="O21" s="45">
        <f t="shared" si="4"/>
        <v>0</v>
      </c>
      <c r="P21" s="46">
        <f t="shared" si="5"/>
        <v>0</v>
      </c>
    </row>
    <row r="22" spans="1:21" ht="12.75" x14ac:dyDescent="0.2">
      <c r="A22" s="128" t="s">
        <v>184</v>
      </c>
      <c r="B22" s="37"/>
      <c r="C22" s="124" t="s">
        <v>138</v>
      </c>
      <c r="D22" s="107" t="s">
        <v>372</v>
      </c>
      <c r="E22" s="107">
        <v>1</v>
      </c>
      <c r="F22" s="98"/>
      <c r="G22" s="63"/>
      <c r="H22" s="45">
        <f t="shared" si="0"/>
        <v>0</v>
      </c>
      <c r="I22" s="122"/>
      <c r="J22" s="63"/>
      <c r="K22" s="46">
        <f t="shared" si="11"/>
        <v>0</v>
      </c>
      <c r="L22" s="47">
        <f t="shared" si="1"/>
        <v>0</v>
      </c>
      <c r="M22" s="45">
        <f t="shared" si="2"/>
        <v>0</v>
      </c>
      <c r="N22" s="45">
        <f t="shared" si="3"/>
        <v>0</v>
      </c>
      <c r="O22" s="45">
        <f t="shared" si="4"/>
        <v>0</v>
      </c>
      <c r="P22" s="46">
        <f t="shared" si="5"/>
        <v>0</v>
      </c>
    </row>
    <row r="23" spans="1:21" ht="13.5" thickBot="1" x14ac:dyDescent="0.25">
      <c r="A23" s="128" t="s">
        <v>185</v>
      </c>
      <c r="B23" s="37"/>
      <c r="C23" s="125" t="s">
        <v>139</v>
      </c>
      <c r="D23" s="107" t="s">
        <v>372</v>
      </c>
      <c r="E23" s="145">
        <v>1</v>
      </c>
      <c r="F23" s="98"/>
      <c r="G23" s="63"/>
      <c r="H23" s="45">
        <f t="shared" si="0"/>
        <v>0</v>
      </c>
      <c r="I23" s="122"/>
      <c r="J23" s="63"/>
      <c r="K23" s="46">
        <f t="shared" si="11"/>
        <v>0</v>
      </c>
      <c r="L23" s="47">
        <f t="shared" si="1"/>
        <v>0</v>
      </c>
      <c r="M23" s="45">
        <f t="shared" si="2"/>
        <v>0</v>
      </c>
      <c r="N23" s="45">
        <f t="shared" si="3"/>
        <v>0</v>
      </c>
      <c r="O23" s="45">
        <f t="shared" si="4"/>
        <v>0</v>
      </c>
      <c r="P23" s="46">
        <f t="shared" si="5"/>
        <v>0</v>
      </c>
    </row>
    <row r="24" spans="1:21" ht="12" customHeight="1" thickBot="1" x14ac:dyDescent="0.25">
      <c r="A24" s="273" t="s">
        <v>400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  <c r="L24" s="66">
        <f>SUM(L14:L23)</f>
        <v>0</v>
      </c>
      <c r="M24" s="67">
        <f>SUM(M14:M23)</f>
        <v>0</v>
      </c>
      <c r="N24" s="67">
        <f>SUM(N14:N23)</f>
        <v>0</v>
      </c>
      <c r="O24" s="67">
        <f>SUM(O14:O23)</f>
        <v>0</v>
      </c>
      <c r="P24" s="68">
        <f>SUM(P14:P23)</f>
        <v>0</v>
      </c>
    </row>
    <row r="25" spans="1:2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1" x14ac:dyDescent="0.2">
      <c r="A27" s="1" t="s">
        <v>14</v>
      </c>
      <c r="B27" s="15"/>
      <c r="C27" s="272">
        <f>'Kops a'!C31:H31</f>
        <v>0</v>
      </c>
      <c r="D27" s="272"/>
      <c r="E27" s="272"/>
      <c r="F27" s="272"/>
      <c r="G27" s="272"/>
      <c r="H27" s="272"/>
      <c r="I27" s="15"/>
      <c r="J27" s="15"/>
      <c r="K27" s="15"/>
      <c r="L27" s="15"/>
      <c r="M27" s="15"/>
      <c r="N27" s="15"/>
      <c r="O27" s="15"/>
      <c r="P27" s="15"/>
    </row>
    <row r="28" spans="1:21" x14ac:dyDescent="0.2">
      <c r="A28" s="15"/>
      <c r="B28" s="15"/>
      <c r="C28" s="209" t="s">
        <v>15</v>
      </c>
      <c r="D28" s="209"/>
      <c r="E28" s="209"/>
      <c r="F28" s="209"/>
      <c r="G28" s="209"/>
      <c r="H28" s="209"/>
      <c r="I28" s="15"/>
      <c r="J28" s="15"/>
      <c r="K28" s="15"/>
      <c r="L28" s="15"/>
      <c r="M28" s="15"/>
      <c r="N28" s="15"/>
      <c r="O28" s="15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83" t="str">
        <f>'Kops a'!A34</f>
        <v>Tāme sastādīta (datums)</v>
      </c>
      <c r="B30" s="84"/>
      <c r="C30" s="84"/>
      <c r="D30" s="8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" t="s">
        <v>37</v>
      </c>
      <c r="B32" s="15"/>
      <c r="C32" s="272">
        <f>'Kops a'!C36:H36</f>
        <v>0</v>
      </c>
      <c r="D32" s="272"/>
      <c r="E32" s="272"/>
      <c r="F32" s="272"/>
      <c r="G32" s="272"/>
      <c r="H32" s="272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209" t="s">
        <v>15</v>
      </c>
      <c r="D33" s="209"/>
      <c r="E33" s="209"/>
      <c r="F33" s="209"/>
      <c r="G33" s="209"/>
      <c r="H33" s="209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83" t="s">
        <v>54</v>
      </c>
      <c r="B35" s="84"/>
      <c r="C35" s="88">
        <f>'Kops a'!C39</f>
        <v>0</v>
      </c>
      <c r="D35" s="48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</sheetData>
  <mergeCells count="22">
    <mergeCell ref="N9:O9"/>
    <mergeCell ref="L12:P12"/>
    <mergeCell ref="C33:H33"/>
    <mergeCell ref="C4:I4"/>
    <mergeCell ref="F12:K12"/>
    <mergeCell ref="A9:F9"/>
    <mergeCell ref="J9:M9"/>
    <mergeCell ref="D8:L8"/>
    <mergeCell ref="A24:K24"/>
    <mergeCell ref="C27:H27"/>
    <mergeCell ref="C28:H28"/>
    <mergeCell ref="C32:H32"/>
    <mergeCell ref="A12:A13"/>
    <mergeCell ref="B12:B13"/>
    <mergeCell ref="C12:C13"/>
    <mergeCell ref="D12:D13"/>
    <mergeCell ref="E12:E13"/>
    <mergeCell ref="C2:I2"/>
    <mergeCell ref="C3:I3"/>
    <mergeCell ref="D5:L5"/>
    <mergeCell ref="D6:L6"/>
    <mergeCell ref="D7:L7"/>
  </mergeCells>
  <conditionalFormatting sqref="A15:B23">
    <cfRule type="cellIs" dxfId="25" priority="39" operator="equal">
      <formula>0</formula>
    </cfRule>
  </conditionalFormatting>
  <conditionalFormatting sqref="N9:O9">
    <cfRule type="cellIs" dxfId="24" priority="38" operator="equal">
      <formula>0</formula>
    </cfRule>
  </conditionalFormatting>
  <conditionalFormatting sqref="C2:I2">
    <cfRule type="cellIs" dxfId="23" priority="35" operator="equal">
      <formula>0</formula>
    </cfRule>
  </conditionalFormatting>
  <conditionalFormatting sqref="O10">
    <cfRule type="cellIs" dxfId="22" priority="34" operator="equal">
      <formula>"20__. gada __. _________"</formula>
    </cfRule>
  </conditionalFormatting>
  <conditionalFormatting sqref="L24:P24">
    <cfRule type="cellIs" dxfId="21" priority="28" operator="equal">
      <formula>0</formula>
    </cfRule>
  </conditionalFormatting>
  <conditionalFormatting sqref="C4:I4">
    <cfRule type="cellIs" dxfId="20" priority="27" operator="equal">
      <formula>0</formula>
    </cfRule>
  </conditionalFormatting>
  <conditionalFormatting sqref="D5:L8">
    <cfRule type="cellIs" dxfId="19" priority="23" operator="equal">
      <formula>0</formula>
    </cfRule>
  </conditionalFormatting>
  <conditionalFormatting sqref="A14:B14">
    <cfRule type="cellIs" dxfId="18" priority="22" operator="equal">
      <formula>0</formula>
    </cfRule>
  </conditionalFormatting>
  <conditionalFormatting sqref="C27:H27">
    <cfRule type="cellIs" dxfId="17" priority="15" operator="equal">
      <formula>0</formula>
    </cfRule>
  </conditionalFormatting>
  <conditionalFormatting sqref="P10">
    <cfRule type="cellIs" dxfId="16" priority="19" operator="equal">
      <formula>"20__. gada __. _________"</formula>
    </cfRule>
  </conditionalFormatting>
  <conditionalFormatting sqref="C32:H32">
    <cfRule type="cellIs" dxfId="15" priority="16" operator="equal">
      <formula>0</formula>
    </cfRule>
  </conditionalFormatting>
  <conditionalFormatting sqref="C32:H32 C35 C27:H27">
    <cfRule type="cellIs" dxfId="14" priority="14" operator="equal">
      <formula>0</formula>
    </cfRule>
  </conditionalFormatting>
  <conditionalFormatting sqref="D1">
    <cfRule type="cellIs" dxfId="13" priority="13" operator="equal">
      <formula>0</formula>
    </cfRule>
  </conditionalFormatting>
  <conditionalFormatting sqref="I15:J15 I17:J18 I16 I20:J21 I19 I22:I23 D15:G23">
    <cfRule type="cellIs" dxfId="12" priority="12" operator="equal">
      <formula>0</formula>
    </cfRule>
  </conditionalFormatting>
  <conditionalFormatting sqref="K14:P23 H14:H23">
    <cfRule type="cellIs" dxfId="11" priority="11" operator="equal">
      <formula>0</formula>
    </cfRule>
  </conditionalFormatting>
  <conditionalFormatting sqref="C15:C23">
    <cfRule type="cellIs" dxfId="10" priority="10" operator="equal">
      <formula>0</formula>
    </cfRule>
  </conditionalFormatting>
  <conditionalFormatting sqref="D14:G14">
    <cfRule type="cellIs" dxfId="9" priority="9" operator="equal">
      <formula>0</formula>
    </cfRule>
  </conditionalFormatting>
  <conditionalFormatting sqref="C14">
    <cfRule type="cellIs" dxfId="8" priority="8" operator="equal">
      <formula>0</formula>
    </cfRule>
  </conditionalFormatting>
  <conditionalFormatting sqref="I14:J14">
    <cfRule type="cellIs" dxfId="7" priority="7" operator="equal">
      <formula>0</formula>
    </cfRule>
  </conditionalFormatting>
  <conditionalFormatting sqref="J16">
    <cfRule type="cellIs" dxfId="6" priority="6" operator="equal">
      <formula>0</formula>
    </cfRule>
  </conditionalFormatting>
  <conditionalFormatting sqref="J19">
    <cfRule type="cellIs" dxfId="5" priority="5" operator="equal">
      <formula>0</formula>
    </cfRule>
  </conditionalFormatting>
  <conditionalFormatting sqref="J22:J23">
    <cfRule type="cellIs" dxfId="4" priority="3" operator="equal">
      <formula>0</formula>
    </cfRule>
  </conditionalFormatting>
  <conditionalFormatting sqref="A9:F9">
    <cfRule type="containsText" dxfId="3" priority="2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A24:K24">
    <cfRule type="containsText" dxfId="2" priority="1" operator="containsText" text="Tiešās izmaksas kopā, t. sk. darba devēja sociālais nodoklis __.__% ">
      <formula>NOT(ISERROR(SEARCH("Tiešās izmaksas kopā, t. sk. darba devēja sociālais nodoklis __.__% ",A24)))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36249DFF-DD18-40B1-AB61-D280DA74812E}">
            <xm:f>NOT(ISERROR(SEARCH("Tāme sastādīta ____. gada ___. ______________",A30)))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A30</xm:sqref>
        </x14:conditionalFormatting>
        <x14:conditionalFormatting xmlns:xm="http://schemas.microsoft.com/office/excel/2006/main">
          <x14:cfRule type="containsText" priority="17" operator="containsText" id="{708D048F-4463-4EB3-AF79-B8653AFFB42B}">
            <xm:f>NOT(ISERROR(SEARCH("Sertifikāta Nr. _________________________________",A35)))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'2a'!Print_Area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Gunita</cp:lastModifiedBy>
  <cp:lastPrinted>2021-08-27T10:37:22Z</cp:lastPrinted>
  <dcterms:created xsi:type="dcterms:W3CDTF">2019-03-11T11:42:22Z</dcterms:created>
  <dcterms:modified xsi:type="dcterms:W3CDTF">2022-01-27T08:54:10Z</dcterms:modified>
</cp:coreProperties>
</file>