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1E807BC8-8C82-4A4A-8CC9-433EC8C8822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Atkritumu konteinervedējs" sheetId="1" r:id="rId1"/>
    <sheet name="Mini frontālais iekrāvējs" sheetId="2" r:id="rId2"/>
    <sheet name="Pašizgāzējs ar manipulatoru" sheetId="3" r:id="rId3"/>
    <sheet name="Traktortehnikas pakalpojumi" sheetId="4" r:id="rId4"/>
    <sheet name="MIkroautobus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O22" i="5"/>
  <c r="O21" i="5"/>
  <c r="O20" i="5"/>
  <c r="O19" i="5"/>
  <c r="O18" i="5"/>
  <c r="O17" i="5"/>
  <c r="N17" i="5"/>
  <c r="M17" i="5"/>
  <c r="L17" i="5"/>
  <c r="K17" i="5"/>
  <c r="O16" i="5"/>
  <c r="N16" i="5"/>
  <c r="M16" i="5"/>
  <c r="L16" i="5"/>
  <c r="K16" i="5"/>
  <c r="J16" i="5"/>
  <c r="G16" i="5"/>
  <c r="I9" i="5"/>
  <c r="O22" i="4"/>
  <c r="O21" i="4"/>
  <c r="O20" i="4"/>
  <c r="O19" i="4"/>
  <c r="O18" i="4"/>
  <c r="O17" i="4"/>
  <c r="N17" i="4"/>
  <c r="M17" i="4"/>
  <c r="L17" i="4"/>
  <c r="K17" i="4"/>
  <c r="O16" i="4"/>
  <c r="N16" i="4"/>
  <c r="M16" i="4"/>
  <c r="L16" i="4"/>
  <c r="K16" i="4"/>
  <c r="J16" i="4"/>
  <c r="G16" i="4"/>
  <c r="I9" i="4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K16" i="3"/>
  <c r="J16" i="3"/>
  <c r="G16" i="3"/>
  <c r="I9" i="3"/>
  <c r="O22" i="2"/>
  <c r="O21" i="2"/>
  <c r="O20" i="2"/>
  <c r="O19" i="2"/>
  <c r="O18" i="2"/>
  <c r="O17" i="2"/>
  <c r="N17" i="2"/>
  <c r="M17" i="2"/>
  <c r="L17" i="2"/>
  <c r="K17" i="2"/>
  <c r="O16" i="2"/>
  <c r="N16" i="2"/>
  <c r="M16" i="2"/>
  <c r="L16" i="2"/>
  <c r="K16" i="2"/>
  <c r="J16" i="2"/>
  <c r="G16" i="2"/>
  <c r="O22" i="1"/>
  <c r="O21" i="1"/>
  <c r="O20" i="1"/>
  <c r="O19" i="1"/>
  <c r="O18" i="1"/>
  <c r="O17" i="1"/>
  <c r="N17" i="1"/>
  <c r="M17" i="1"/>
  <c r="L17" i="1"/>
  <c r="K17" i="1"/>
  <c r="O16" i="1"/>
  <c r="N16" i="1"/>
  <c r="M16" i="1"/>
  <c r="L16" i="1"/>
  <c r="K16" i="1"/>
  <c r="J16" i="1"/>
  <c r="G16" i="1"/>
  <c r="I9" i="1"/>
</calcChain>
</file>

<file path=xl/sharedStrings.xml><?xml version="1.0" encoding="utf-8"?>
<sst xmlns="http://schemas.openxmlformats.org/spreadsheetml/2006/main" count="185" uniqueCount="47">
  <si>
    <t>Pasūtītājs: Aizkraukles Novada Pašvaldība</t>
  </si>
  <si>
    <t>Uzņēmējs: SIA Aizkraukles KUK</t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</si>
  <si>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</si>
  <si>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</si>
  <si>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</si>
  <si>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</si>
  <si>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</si>
  <si>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</si>
  <si>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</si>
  <si>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</si>
  <si>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</si>
  <si>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</si>
  <si>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</si>
  <si>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</si>
  <si>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</si>
  <si>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</si>
  <si>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</si>
  <si>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</si>
  <si>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</si>
  <si>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</si>
  <si>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</si>
  <si>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</si>
  <si>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</si>
  <si>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</si>
  <si>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</si>
  <si>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</si>
  <si>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t>Pakalpojums: Mini iekrāvēja pakalpojumi</t>
  </si>
  <si>
    <t>Traktortehnikas pakalpojumi (ar agregātiem)</t>
  </si>
  <si>
    <t>Pakalpojums: Kravas mikroautobusa pakalpojumi</t>
  </si>
  <si>
    <t>Mikroautobusa transporta pakalpojums</t>
  </si>
  <si>
    <t>Tāme Nr.</t>
  </si>
  <si>
    <t xml:space="preserve">Darba devēja sociālais nodoklis 23,59% </t>
  </si>
  <si>
    <t>stunda</t>
  </si>
  <si>
    <t>2023.gada 30.oktobrī</t>
  </si>
  <si>
    <t>Pakalpojums: Pašizgāzējs ar manipulatoru pakalpojumi</t>
  </si>
  <si>
    <t>Degviela, smērvielas u.c.  (EUR)</t>
  </si>
  <si>
    <t>Pašizgāzēja ar manipulatoru pakalpojumi (pilsētas, pagasta teritorijā)</t>
  </si>
  <si>
    <t>Konteinervedēja pakalpojumi 2024.gads</t>
  </si>
  <si>
    <t>Konteinervedēja pakalpojumi ar 1 šoferi, pilsētas un pagasta teritorijā</t>
  </si>
  <si>
    <t>Pakalpojums: Konteinervedēja, atkritumuvedēja ar presi  pakalpojumi</t>
  </si>
  <si>
    <r>
      <t xml:space="preserve">Pakalpojums: Traktortehnikas, ielu slaukāmās mašīnas pakalpojumi </t>
    </r>
    <r>
      <rPr>
        <b/>
        <u/>
        <sz val="12"/>
        <color indexed="8"/>
        <rFont val="Times New Roman"/>
        <family val="1"/>
        <charset val="186"/>
      </rPr>
      <t>(ar agregātiem)</t>
    </r>
  </si>
  <si>
    <t>Mini iekrāvēja pakalpojumi 2025.gads</t>
  </si>
  <si>
    <t>2024.gada 30.oktobrī</t>
  </si>
  <si>
    <t>Darbs ar mini iekrāvēju</t>
  </si>
  <si>
    <t>Pašizgāzēja ar manipulatoru pakalpojumi 2025.gads</t>
  </si>
  <si>
    <t>Traktortehnikas pakalpojumi 2025.gads</t>
  </si>
  <si>
    <t>Kravas mikroautobusa pakalpojumi 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</si>
</sst>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3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u/>
      <sz val="12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6" fillId="0" borderId="13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6" fillId="0" borderId="12" xfId="1" applyNumberFormat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0" fillId="3" borderId="0" xfId="0" applyFill="1"/>
    <xf numFmtId="0" fontId="8" fillId="3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8" fillId="3" borderId="3" xfId="1" applyNumberFormat="1" applyFont="1" applyFill="1" applyBorder="1" applyAlignment="1">
      <alignment horizontal="center"/>
    </xf>
    <xf numFmtId="2" fontId="10" fillId="3" borderId="0" xfId="0" applyNumberFormat="1" applyFont="1" applyFill="1"/>
    <xf numFmtId="49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3" fontId="6" fillId="3" borderId="3" xfId="1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3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 wrapText="1"/>
    </xf>
    <xf numFmtId="2" fontId="11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43" fontId="7" fillId="3" borderId="3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2" fontId="9" fillId="0" borderId="3" xfId="0" applyNumberFormat="1" applyFont="1" applyBorder="1" applyAlignment="1">
      <alignment horizontal="right"/>
    </xf>
    <xf numFmtId="0" fontId="11" fillId="0" borderId="0" xfId="0" applyFont="1"/>
    <xf numFmtId="2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5272-4F0C-4B63-8B86-D56ABCF07932}">
  <dimension ref="A1:R22"/>
  <sheetViews>
    <sheetView workbookViewId="0">
      <selection activeCell="D42" sqref="D42"/>
    </sheetView>
  </sheetViews>
  <sheetFormatPr defaultRowHeight="15" x14ac:dyDescent="0.25"/>
  <cols>
    <col min="1" max="1" width="4.42578125" customWidth="1"/>
    <col min="2" max="2" width="32.85546875" customWidth="1"/>
    <col min="3" max="3" width="7" customWidth="1"/>
    <col min="4" max="4" width="8.85546875" customWidth="1"/>
    <col min="5" max="5" width="10" customWidth="1"/>
    <col min="6" max="7" width="7.85546875" customWidth="1"/>
    <col min="8" max="8" width="9.42578125" customWidth="1"/>
    <col min="9" max="10" width="7.85546875" customWidth="1"/>
    <col min="11" max="12" width="8.5703125" customWidth="1"/>
    <col min="14" max="14" width="8.5703125" customWidth="1"/>
    <col min="15" max="15" width="8" customWidth="1"/>
    <col min="16" max="16" width="42.140625" customWidth="1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ht="12.75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16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3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4</v>
      </c>
      <c r="F9" s="49"/>
      <c r="G9" s="49"/>
      <c r="H9" s="50"/>
      <c r="I9" s="51">
        <f>O22</f>
        <v>63.021583129999996</v>
      </c>
      <c r="J9" s="52"/>
      <c r="K9" s="52"/>
      <c r="L9" s="52"/>
      <c r="M9" s="52"/>
      <c r="N9" s="52"/>
      <c r="O9" s="52"/>
    </row>
    <row r="10" spans="1:18" s="15" customFormat="1" ht="12.75" x14ac:dyDescent="0.25">
      <c r="A10" s="47"/>
      <c r="B10" s="47"/>
      <c r="C10" s="47"/>
      <c r="D10" s="47"/>
      <c r="E10" s="53" t="s">
        <v>5</v>
      </c>
      <c r="F10" s="54"/>
      <c r="G10" s="54"/>
      <c r="H10" s="55"/>
      <c r="I10" s="56" t="s">
        <v>33</v>
      </c>
      <c r="J10" s="57"/>
      <c r="K10" s="57"/>
      <c r="L10" s="57"/>
      <c r="M10" s="57"/>
      <c r="N10" s="57"/>
      <c r="O10" s="57"/>
    </row>
    <row r="11" spans="1:18" x14ac:dyDescent="0.25">
      <c r="A11" s="10" t="s">
        <v>6</v>
      </c>
      <c r="B11" s="10" t="s">
        <v>7</v>
      </c>
      <c r="C11" s="10" t="s">
        <v>8</v>
      </c>
      <c r="D11" s="13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8" x14ac:dyDescent="0.25">
      <c r="A12" s="9"/>
      <c r="B12" s="9"/>
      <c r="C12" s="9"/>
      <c r="D12" s="7"/>
      <c r="E12" s="13" t="s">
        <v>12</v>
      </c>
      <c r="F12" s="13" t="s">
        <v>13</v>
      </c>
      <c r="G12" s="13" t="s">
        <v>14</v>
      </c>
      <c r="H12" s="13" t="s">
        <v>35</v>
      </c>
      <c r="I12" s="13" t="s">
        <v>15</v>
      </c>
      <c r="J12" s="13" t="s">
        <v>16</v>
      </c>
      <c r="K12" s="11" t="s">
        <v>17</v>
      </c>
      <c r="L12" s="11" t="s">
        <v>14</v>
      </c>
      <c r="M12" s="11" t="s">
        <v>35</v>
      </c>
      <c r="N12" s="11" t="s">
        <v>15</v>
      </c>
      <c r="O12" s="11" t="s">
        <v>18</v>
      </c>
    </row>
    <row r="13" spans="1:18" ht="45.75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20</v>
      </c>
      <c r="B16" s="25" t="s">
        <v>38</v>
      </c>
      <c r="C16" s="26" t="s">
        <v>32</v>
      </c>
      <c r="D16" s="27">
        <v>1</v>
      </c>
      <c r="E16" s="28">
        <v>1</v>
      </c>
      <c r="F16" s="28">
        <v>13.67</v>
      </c>
      <c r="G16" s="29">
        <f>F16*E16</f>
        <v>13.67</v>
      </c>
      <c r="H16" s="29">
        <v>17.87</v>
      </c>
      <c r="I16" s="30">
        <v>13.7</v>
      </c>
      <c r="J16" s="28">
        <f>G16+H16+I16</f>
        <v>45.239999999999995</v>
      </c>
      <c r="K16" s="28">
        <f>D16</f>
        <v>1</v>
      </c>
      <c r="L16" s="28">
        <f>K16*F16</f>
        <v>13.67</v>
      </c>
      <c r="M16" s="28">
        <f>D16*H16</f>
        <v>17.87</v>
      </c>
      <c r="N16" s="28">
        <f>D16*I16</f>
        <v>13.7</v>
      </c>
      <c r="O16" s="28">
        <f>SUM(L16:N16)</f>
        <v>45.239999999999995</v>
      </c>
      <c r="P16" s="31"/>
      <c r="Q16" s="32"/>
      <c r="R16" s="33"/>
    </row>
    <row r="17" spans="1:15" x14ac:dyDescent="0.25">
      <c r="A17" s="35"/>
      <c r="B17" s="36" t="s">
        <v>21</v>
      </c>
      <c r="C17" s="37"/>
      <c r="D17" s="37"/>
      <c r="E17" s="37"/>
      <c r="F17" s="37"/>
      <c r="G17" s="37"/>
      <c r="H17" s="37"/>
      <c r="I17" s="37"/>
      <c r="J17" s="37"/>
      <c r="K17" s="38">
        <f>SUM(K16:K16)</f>
        <v>1</v>
      </c>
      <c r="L17" s="38">
        <f>SUM(L16:L16)</f>
        <v>13.67</v>
      </c>
      <c r="M17" s="38">
        <f>SUM(M16:M16)</f>
        <v>17.87</v>
      </c>
      <c r="N17" s="38">
        <f>SUM(N16:N16)</f>
        <v>13.7</v>
      </c>
      <c r="O17" s="39">
        <f>SUM(O16:O16)</f>
        <v>45.239999999999995</v>
      </c>
    </row>
    <row r="18" spans="1:15" x14ac:dyDescent="0.25">
      <c r="B18" s="40"/>
      <c r="C18" s="41"/>
      <c r="D18" s="41"/>
      <c r="E18" s="42"/>
      <c r="F18" s="43"/>
      <c r="G18" s="42"/>
      <c r="H18" s="43"/>
      <c r="I18" s="43"/>
      <c r="J18" s="43"/>
      <c r="K18" s="14" t="s">
        <v>22</v>
      </c>
      <c r="L18" s="14"/>
      <c r="M18" s="14"/>
      <c r="N18" s="14"/>
      <c r="O18" s="44">
        <f>O17*0.08</f>
        <v>3.6191999999999998</v>
      </c>
    </row>
    <row r="19" spans="1:15" x14ac:dyDescent="0.25">
      <c r="B19" s="45"/>
      <c r="C19" s="45"/>
      <c r="D19" s="45"/>
      <c r="E19" s="45"/>
      <c r="F19" s="43"/>
      <c r="G19" s="42"/>
      <c r="H19" s="43"/>
      <c r="I19" s="43"/>
      <c r="J19" s="43"/>
      <c r="K19" s="14" t="s">
        <v>31</v>
      </c>
      <c r="L19" s="14"/>
      <c r="M19" s="14"/>
      <c r="N19" s="14"/>
      <c r="O19" s="44">
        <f>L17*0.2359</f>
        <v>3.2247529999999998</v>
      </c>
    </row>
    <row r="20" spans="1:15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14" t="s">
        <v>23</v>
      </c>
      <c r="L20" s="14"/>
      <c r="M20" s="14"/>
      <c r="N20" s="14"/>
      <c r="O20" s="44">
        <f>SUM(O17:O19)</f>
        <v>52.083952999999994</v>
      </c>
    </row>
    <row r="21" spans="1:15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14" t="s">
        <v>24</v>
      </c>
      <c r="L21" s="14"/>
      <c r="M21" s="14"/>
      <c r="N21" s="14"/>
      <c r="O21" s="44">
        <f>O20*0.21</f>
        <v>10.937630129999999</v>
      </c>
    </row>
    <row r="22" spans="1:15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14" t="s">
        <v>25</v>
      </c>
      <c r="L22" s="14"/>
      <c r="M22" s="14"/>
      <c r="N22" s="14"/>
      <c r="O22" s="44">
        <f>O20+O21</f>
        <v>63.021583129999996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8FD2-4771-4CC2-9A95-5E97873F8A5F}">
  <dimension ref="A1:R23"/>
  <sheetViews>
    <sheetView workbookViewId="0">
      <selection activeCell="H61" sqref="H61"/>
    </sheetView>
  </sheetViews>
  <sheetFormatPr defaultRowHeight="15" x14ac:dyDescent="0.25"/>
  <cols>
    <col min="1" max="1" width="4.42578125" customWidth="1"/>
    <col min="2" max="2" width="31.5703125" customWidth="1"/>
    <col min="3" max="3" width="7" customWidth="1"/>
    <col min="4" max="4" width="8.85546875" customWidth="1"/>
    <col min="5" max="5" width="10" customWidth="1"/>
    <col min="6" max="7" width="7.85546875" customWidth="1"/>
    <col min="8" max="8" width="9.42578125" customWidth="1"/>
    <col min="9" max="10" width="7.85546875" customWidth="1"/>
    <col min="11" max="12" width="8.5703125" customWidth="1"/>
    <col min="14" max="14" width="8.5703125" customWidth="1"/>
    <col min="15" max="15" width="9.42578125" customWidth="1"/>
    <col min="16" max="16" width="42.140625" customWidth="1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41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ht="12.75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16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3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4</v>
      </c>
      <c r="F9" s="49"/>
      <c r="G9" s="49"/>
      <c r="H9" s="50"/>
      <c r="I9" s="51">
        <f>O22</f>
        <v>40.988935130000002</v>
      </c>
      <c r="J9" s="52"/>
      <c r="K9" s="52"/>
      <c r="L9" s="52"/>
      <c r="M9" s="52"/>
      <c r="N9" s="52"/>
      <c r="O9" s="52"/>
    </row>
    <row r="10" spans="1:18" s="15" customFormat="1" ht="12.75" x14ac:dyDescent="0.25">
      <c r="A10" s="47"/>
      <c r="B10" s="47"/>
      <c r="C10" s="47"/>
      <c r="D10" s="47"/>
      <c r="E10" s="53" t="s">
        <v>5</v>
      </c>
      <c r="F10" s="54"/>
      <c r="G10" s="54"/>
      <c r="H10" s="55"/>
      <c r="I10" s="56" t="s">
        <v>42</v>
      </c>
      <c r="J10" s="57"/>
      <c r="K10" s="57"/>
      <c r="L10" s="57"/>
      <c r="M10" s="57"/>
      <c r="N10" s="57"/>
      <c r="O10" s="57"/>
    </row>
    <row r="11" spans="1:18" x14ac:dyDescent="0.25">
      <c r="A11" s="10" t="s">
        <v>6</v>
      </c>
      <c r="B11" s="10" t="s">
        <v>7</v>
      </c>
      <c r="C11" s="10" t="s">
        <v>8</v>
      </c>
      <c r="D11" s="13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8" x14ac:dyDescent="0.25">
      <c r="A12" s="9"/>
      <c r="B12" s="9"/>
      <c r="C12" s="9"/>
      <c r="D12" s="7"/>
      <c r="E12" s="13" t="s">
        <v>12</v>
      </c>
      <c r="F12" s="13" t="s">
        <v>13</v>
      </c>
      <c r="G12" s="13" t="s">
        <v>14</v>
      </c>
      <c r="H12" s="13" t="s">
        <v>35</v>
      </c>
      <c r="I12" s="13" t="s">
        <v>15</v>
      </c>
      <c r="J12" s="13" t="s">
        <v>16</v>
      </c>
      <c r="K12" s="11" t="s">
        <v>17</v>
      </c>
      <c r="L12" s="11" t="s">
        <v>14</v>
      </c>
      <c r="M12" s="11" t="s">
        <v>35</v>
      </c>
      <c r="N12" s="11" t="s">
        <v>15</v>
      </c>
      <c r="O12" s="11" t="s">
        <v>18</v>
      </c>
    </row>
    <row r="13" spans="1:18" ht="44.25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x14ac:dyDescent="0.25">
      <c r="A16" s="24" t="s">
        <v>20</v>
      </c>
      <c r="B16" s="25" t="s">
        <v>43</v>
      </c>
      <c r="C16" s="26" t="s">
        <v>32</v>
      </c>
      <c r="D16" s="27">
        <v>1</v>
      </c>
      <c r="E16" s="28">
        <v>1</v>
      </c>
      <c r="F16" s="28">
        <v>13.67</v>
      </c>
      <c r="G16" s="29">
        <f>D16*F16</f>
        <v>13.67</v>
      </c>
      <c r="H16" s="29">
        <v>4.74</v>
      </c>
      <c r="I16" s="30">
        <v>9.9700000000000006</v>
      </c>
      <c r="J16" s="28">
        <f>G16+H16+I16</f>
        <v>28.380000000000003</v>
      </c>
      <c r="K16" s="28">
        <f>D16</f>
        <v>1</v>
      </c>
      <c r="L16" s="28">
        <f>K16*F16</f>
        <v>13.67</v>
      </c>
      <c r="M16" s="28">
        <f>D16*H16</f>
        <v>4.74</v>
      </c>
      <c r="N16" s="28">
        <f>D16*I16</f>
        <v>9.9700000000000006</v>
      </c>
      <c r="O16" s="28">
        <f>SUM(L16:N16)</f>
        <v>28.380000000000003</v>
      </c>
      <c r="P16" s="31"/>
      <c r="Q16" s="32"/>
      <c r="R16" s="33"/>
    </row>
    <row r="17" spans="1:15" x14ac:dyDescent="0.25">
      <c r="A17" s="35"/>
      <c r="B17" s="36" t="s">
        <v>21</v>
      </c>
      <c r="C17" s="37"/>
      <c r="D17" s="37"/>
      <c r="E17" s="37"/>
      <c r="F17" s="37"/>
      <c r="G17" s="37"/>
      <c r="H17" s="37"/>
      <c r="I17" s="37"/>
      <c r="J17" s="37"/>
      <c r="K17" s="38">
        <f>SUM(K16:K16)</f>
        <v>1</v>
      </c>
      <c r="L17" s="38">
        <f>SUM(L16:L16)</f>
        <v>13.67</v>
      </c>
      <c r="M17" s="38">
        <f>SUM(M16:M16)</f>
        <v>4.74</v>
      </c>
      <c r="N17" s="38">
        <f>SUM(N16:N16)</f>
        <v>9.9700000000000006</v>
      </c>
      <c r="O17" s="39">
        <f>SUM(O16:O16)</f>
        <v>28.380000000000003</v>
      </c>
    </row>
    <row r="18" spans="1:15" x14ac:dyDescent="0.25">
      <c r="B18" s="40"/>
      <c r="C18" s="41"/>
      <c r="D18" s="41"/>
      <c r="E18" s="42"/>
      <c r="F18" s="43"/>
      <c r="G18" s="42"/>
      <c r="H18" s="43"/>
      <c r="I18" s="43"/>
      <c r="J18" s="43"/>
      <c r="K18" s="14" t="s">
        <v>22</v>
      </c>
      <c r="L18" s="14"/>
      <c r="M18" s="14"/>
      <c r="N18" s="14"/>
      <c r="O18" s="44">
        <f>O17*0.08</f>
        <v>2.2704000000000004</v>
      </c>
    </row>
    <row r="19" spans="1:15" x14ac:dyDescent="0.25">
      <c r="B19" s="45"/>
      <c r="C19" s="45"/>
      <c r="D19" s="45"/>
      <c r="E19" s="45"/>
      <c r="F19" s="43"/>
      <c r="G19" s="42"/>
      <c r="H19" s="43"/>
      <c r="I19" s="43"/>
      <c r="J19" s="43"/>
      <c r="K19" s="14" t="s">
        <v>31</v>
      </c>
      <c r="L19" s="14"/>
      <c r="M19" s="14"/>
      <c r="N19" s="14"/>
      <c r="O19" s="44">
        <f>L17*0.2359</f>
        <v>3.2247529999999998</v>
      </c>
    </row>
    <row r="20" spans="1:15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14" t="s">
        <v>23</v>
      </c>
      <c r="L20" s="14"/>
      <c r="M20" s="14"/>
      <c r="N20" s="14"/>
      <c r="O20" s="44">
        <f>SUM(O17:O19)</f>
        <v>33.875153000000005</v>
      </c>
    </row>
    <row r="21" spans="1:15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14" t="s">
        <v>24</v>
      </c>
      <c r="L21" s="14"/>
      <c r="M21" s="14"/>
      <c r="N21" s="14"/>
      <c r="O21" s="44">
        <f>O20*0.21</f>
        <v>7.1137821300000006</v>
      </c>
    </row>
    <row r="22" spans="1:15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14" t="s">
        <v>25</v>
      </c>
      <c r="L22" s="14"/>
      <c r="M22" s="14"/>
      <c r="N22" s="14"/>
      <c r="O22" s="44">
        <f>SUM(O20:O21)</f>
        <v>40.988935130000002</v>
      </c>
    </row>
    <row r="23" spans="1:15" x14ac:dyDescent="0.25">
      <c r="O23" s="46"/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dimension ref="A1:R22"/>
  <sheetViews>
    <sheetView tabSelected="1" workbookViewId="0">
      <selection activeCell="J19" sqref="J19"/>
    </sheetView>
  </sheetViews>
  <sheetFormatPr defaultRowHeight="15" x14ac:dyDescent="0.25"/>
  <cols>
    <col min="1" max="1" width="4.42578125" customWidth="1"/>
    <col min="2" max="2" width="32.85546875" customWidth="1"/>
    <col min="3" max="3" width="7" customWidth="1"/>
    <col min="4" max="4" width="8.85546875" customWidth="1"/>
    <col min="5" max="5" width="10" customWidth="1"/>
    <col min="6" max="7" width="7.85546875" customWidth="1"/>
    <col min="8" max="8" width="9.42578125" customWidth="1"/>
    <col min="9" max="10" width="7.85546875" customWidth="1"/>
    <col min="11" max="12" width="8.5703125" customWidth="1"/>
    <col min="14" max="14" width="8.5703125" customWidth="1"/>
    <col min="15" max="15" width="8" customWidth="1"/>
    <col min="16" max="16" width="42.140625" customWidth="1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44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ht="12.75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16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34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3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4</v>
      </c>
      <c r="F9" s="49"/>
      <c r="G9" s="49"/>
      <c r="H9" s="50"/>
      <c r="I9" s="51">
        <f>O22</f>
        <v>64.132363130000002</v>
      </c>
      <c r="J9" s="52"/>
      <c r="K9" s="52"/>
      <c r="L9" s="52"/>
      <c r="M9" s="52"/>
      <c r="N9" s="52"/>
      <c r="O9" s="52"/>
    </row>
    <row r="10" spans="1:18" s="15" customFormat="1" ht="12.75" x14ac:dyDescent="0.25">
      <c r="A10" s="47"/>
      <c r="B10" s="47"/>
      <c r="C10" s="47"/>
      <c r="D10" s="47"/>
      <c r="E10" s="53" t="s">
        <v>5</v>
      </c>
      <c r="F10" s="54"/>
      <c r="G10" s="54"/>
      <c r="H10" s="55"/>
      <c r="I10" s="56" t="s">
        <v>42</v>
      </c>
      <c r="J10" s="57"/>
      <c r="K10" s="57"/>
      <c r="L10" s="57"/>
      <c r="M10" s="57"/>
      <c r="N10" s="57"/>
      <c r="O10" s="57"/>
    </row>
    <row r="11" spans="1:18" x14ac:dyDescent="0.25">
      <c r="A11" s="10" t="s">
        <v>6</v>
      </c>
      <c r="B11" s="10" t="s">
        <v>7</v>
      </c>
      <c r="C11" s="10" t="s">
        <v>8</v>
      </c>
      <c r="D11" s="13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8" x14ac:dyDescent="0.25">
      <c r="A12" s="9"/>
      <c r="B12" s="9"/>
      <c r="C12" s="9"/>
      <c r="D12" s="7"/>
      <c r="E12" s="13" t="s">
        <v>12</v>
      </c>
      <c r="F12" s="13" t="s">
        <v>13</v>
      </c>
      <c r="G12" s="13" t="s">
        <v>14</v>
      </c>
      <c r="H12" s="13" t="s">
        <v>35</v>
      </c>
      <c r="I12" s="13" t="s">
        <v>15</v>
      </c>
      <c r="J12" s="13" t="s">
        <v>16</v>
      </c>
      <c r="K12" s="11" t="s">
        <v>17</v>
      </c>
      <c r="L12" s="11" t="s">
        <v>14</v>
      </c>
      <c r="M12" s="11" t="s">
        <v>35</v>
      </c>
      <c r="N12" s="11" t="s">
        <v>15</v>
      </c>
      <c r="O12" s="11" t="s">
        <v>18</v>
      </c>
    </row>
    <row r="13" spans="1:18" ht="45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20</v>
      </c>
      <c r="B16" s="25" t="s">
        <v>36</v>
      </c>
      <c r="C16" s="26" t="s">
        <v>32</v>
      </c>
      <c r="D16" s="27">
        <v>1</v>
      </c>
      <c r="E16" s="28">
        <v>1</v>
      </c>
      <c r="F16" s="28">
        <v>13.67</v>
      </c>
      <c r="G16" s="29">
        <f>F16*E16</f>
        <v>13.67</v>
      </c>
      <c r="H16" s="29">
        <v>17.87</v>
      </c>
      <c r="I16" s="30">
        <v>14.55</v>
      </c>
      <c r="J16" s="28">
        <f>G16+H16+I16</f>
        <v>46.09</v>
      </c>
      <c r="K16" s="28">
        <f>D16</f>
        <v>1</v>
      </c>
      <c r="L16" s="28">
        <f>K16*F16</f>
        <v>13.67</v>
      </c>
      <c r="M16" s="28">
        <f>D16*H16</f>
        <v>17.87</v>
      </c>
      <c r="N16" s="28">
        <f>D16*I16</f>
        <v>14.55</v>
      </c>
      <c r="O16" s="28">
        <f>SUM(L16:N16)</f>
        <v>46.09</v>
      </c>
      <c r="P16" s="31"/>
      <c r="Q16" s="32"/>
      <c r="R16" s="33"/>
    </row>
    <row r="17" spans="1:15" x14ac:dyDescent="0.25">
      <c r="A17" s="35"/>
      <c r="B17" s="36" t="s">
        <v>21</v>
      </c>
      <c r="C17" s="37"/>
      <c r="D17" s="37"/>
      <c r="E17" s="37"/>
      <c r="F17" s="37"/>
      <c r="G17" s="37"/>
      <c r="H17" s="37"/>
      <c r="I17" s="37"/>
      <c r="J17" s="37"/>
      <c r="K17" s="38">
        <f>SUM(K16:K16)</f>
        <v>1</v>
      </c>
      <c r="L17" s="38">
        <f>SUM(L16:L16)</f>
        <v>13.67</v>
      </c>
      <c r="M17" s="38">
        <f>SUM(M16:M16)</f>
        <v>17.87</v>
      </c>
      <c r="N17" s="38">
        <f>SUM(N16:N16)</f>
        <v>14.55</v>
      </c>
      <c r="O17" s="39">
        <f>SUM(O16:O16)</f>
        <v>46.09</v>
      </c>
    </row>
    <row r="18" spans="1:15" x14ac:dyDescent="0.25">
      <c r="B18" s="40"/>
      <c r="C18" s="41"/>
      <c r="D18" s="41"/>
      <c r="E18" s="42"/>
      <c r="F18" s="43"/>
      <c r="G18" s="42"/>
      <c r="H18" s="43"/>
      <c r="I18" s="43"/>
      <c r="J18" s="43"/>
      <c r="K18" s="14" t="s">
        <v>22</v>
      </c>
      <c r="L18" s="14"/>
      <c r="M18" s="14"/>
      <c r="N18" s="14"/>
      <c r="O18" s="44">
        <f>O17*0.08</f>
        <v>3.6872000000000003</v>
      </c>
    </row>
    <row r="19" spans="1:15" x14ac:dyDescent="0.25">
      <c r="B19" s="45"/>
      <c r="C19" s="45"/>
      <c r="D19" s="45"/>
      <c r="E19" s="45"/>
      <c r="F19" s="43"/>
      <c r="G19" s="42"/>
      <c r="H19" s="43"/>
      <c r="I19" s="43"/>
      <c r="J19" s="43"/>
      <c r="K19" s="14" t="s">
        <v>31</v>
      </c>
      <c r="L19" s="14"/>
      <c r="M19" s="14"/>
      <c r="N19" s="14"/>
      <c r="O19" s="44">
        <f>L17*0.2359</f>
        <v>3.2247529999999998</v>
      </c>
    </row>
    <row r="20" spans="1:15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14" t="s">
        <v>23</v>
      </c>
      <c r="L20" s="14"/>
      <c r="M20" s="14"/>
      <c r="N20" s="14"/>
      <c r="O20" s="44">
        <f>SUM(O17:O19)</f>
        <v>53.001953</v>
      </c>
    </row>
    <row r="21" spans="1:15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14" t="s">
        <v>24</v>
      </c>
      <c r="L21" s="14"/>
      <c r="M21" s="14"/>
      <c r="N21" s="14"/>
      <c r="O21" s="44">
        <f>O20*0.21</f>
        <v>11.13041013</v>
      </c>
    </row>
    <row r="22" spans="1:15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14" t="s">
        <v>25</v>
      </c>
      <c r="L22" s="14"/>
      <c r="M22" s="14"/>
      <c r="N22" s="14"/>
      <c r="O22" s="44">
        <f>SUM(O20:O21)</f>
        <v>64.132363130000002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C128-EFBC-4C7F-AB38-CAFED9E1F50C}">
  <dimension ref="A1:R22"/>
  <sheetViews>
    <sheetView workbookViewId="0">
      <selection activeCell="F16" sqref="F16"/>
    </sheetView>
  </sheetViews>
  <sheetFormatPr defaultRowHeight="15" x14ac:dyDescent="0.25"/>
  <cols>
    <col min="1" max="1" width="4.42578125" customWidth="1"/>
    <col min="2" max="2" width="32.85546875" customWidth="1"/>
    <col min="3" max="3" width="7" customWidth="1"/>
    <col min="4" max="4" width="8.85546875" customWidth="1"/>
    <col min="5" max="5" width="10" customWidth="1"/>
    <col min="6" max="7" width="7.85546875" customWidth="1"/>
    <col min="8" max="8" width="9.42578125" customWidth="1"/>
    <col min="9" max="10" width="7.85546875" customWidth="1"/>
    <col min="11" max="12" width="8.5703125" customWidth="1"/>
    <col min="14" max="14" width="8.5703125" customWidth="1"/>
    <col min="15" max="15" width="8" customWidth="1"/>
    <col min="16" max="16" width="42.140625" customWidth="1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ht="12.75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16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40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3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4</v>
      </c>
      <c r="F9" s="49"/>
      <c r="G9" s="49"/>
      <c r="H9" s="50"/>
      <c r="I9" s="51">
        <f>O22</f>
        <v>46.372951130000004</v>
      </c>
      <c r="J9" s="52"/>
      <c r="K9" s="52"/>
      <c r="L9" s="52"/>
      <c r="M9" s="52"/>
      <c r="N9" s="52"/>
      <c r="O9" s="52"/>
    </row>
    <row r="10" spans="1:18" s="15" customFormat="1" ht="12.75" x14ac:dyDescent="0.25">
      <c r="A10" s="47"/>
      <c r="B10" s="47"/>
      <c r="C10" s="47"/>
      <c r="D10" s="47"/>
      <c r="E10" s="53" t="s">
        <v>5</v>
      </c>
      <c r="F10" s="54"/>
      <c r="G10" s="54"/>
      <c r="H10" s="55"/>
      <c r="I10" s="56" t="s">
        <v>42</v>
      </c>
      <c r="J10" s="57"/>
      <c r="K10" s="57"/>
      <c r="L10" s="57"/>
      <c r="M10" s="57"/>
      <c r="N10" s="57"/>
      <c r="O10" s="57"/>
    </row>
    <row r="11" spans="1:18" x14ac:dyDescent="0.25">
      <c r="A11" s="10" t="s">
        <v>6</v>
      </c>
      <c r="B11" s="10" t="s">
        <v>7</v>
      </c>
      <c r="C11" s="10" t="s">
        <v>8</v>
      </c>
      <c r="D11" s="13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8" x14ac:dyDescent="0.25">
      <c r="A12" s="9"/>
      <c r="B12" s="9"/>
      <c r="C12" s="9"/>
      <c r="D12" s="7"/>
      <c r="E12" s="13" t="s">
        <v>12</v>
      </c>
      <c r="F12" s="13" t="s">
        <v>13</v>
      </c>
      <c r="G12" s="13" t="s">
        <v>14</v>
      </c>
      <c r="H12" s="13" t="s">
        <v>35</v>
      </c>
      <c r="I12" s="13" t="s">
        <v>15</v>
      </c>
      <c r="J12" s="13" t="s">
        <v>16</v>
      </c>
      <c r="K12" s="11" t="s">
        <v>17</v>
      </c>
      <c r="L12" s="11" t="s">
        <v>14</v>
      </c>
      <c r="M12" s="11" t="s">
        <v>35</v>
      </c>
      <c r="N12" s="11" t="s">
        <v>15</v>
      </c>
      <c r="O12" s="11" t="s">
        <v>18</v>
      </c>
    </row>
    <row r="13" spans="1:18" ht="44.25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ht="25.5" x14ac:dyDescent="0.25">
      <c r="A16" s="24" t="s">
        <v>20</v>
      </c>
      <c r="B16" s="25" t="s">
        <v>27</v>
      </c>
      <c r="C16" s="26" t="s">
        <v>32</v>
      </c>
      <c r="D16" s="27">
        <v>1</v>
      </c>
      <c r="E16" s="28">
        <v>1</v>
      </c>
      <c r="F16" s="28">
        <v>13.67</v>
      </c>
      <c r="G16" s="29">
        <f>F16*E16</f>
        <v>13.67</v>
      </c>
      <c r="H16" s="29">
        <v>10.25</v>
      </c>
      <c r="I16" s="30">
        <v>8.58</v>
      </c>
      <c r="J16" s="28">
        <f>G16+H16+I16</f>
        <v>32.5</v>
      </c>
      <c r="K16" s="28">
        <f>D16</f>
        <v>1</v>
      </c>
      <c r="L16" s="28">
        <f>K16*F16</f>
        <v>13.67</v>
      </c>
      <c r="M16" s="28">
        <f>D16*H16</f>
        <v>10.25</v>
      </c>
      <c r="N16" s="28">
        <f>D16*I16</f>
        <v>8.58</v>
      </c>
      <c r="O16" s="28">
        <f>SUM(L16:N16)</f>
        <v>32.5</v>
      </c>
      <c r="P16" s="31"/>
      <c r="Q16" s="32"/>
      <c r="R16" s="33"/>
    </row>
    <row r="17" spans="1:15" x14ac:dyDescent="0.25">
      <c r="A17" s="35"/>
      <c r="B17" s="36" t="s">
        <v>21</v>
      </c>
      <c r="C17" s="37"/>
      <c r="D17" s="37"/>
      <c r="E17" s="37"/>
      <c r="F17" s="37"/>
      <c r="G17" s="37"/>
      <c r="H17" s="37"/>
      <c r="I17" s="37"/>
      <c r="J17" s="37"/>
      <c r="K17" s="38">
        <f>SUM(K16:K16)</f>
        <v>1</v>
      </c>
      <c r="L17" s="38">
        <f>SUM(L16:L16)</f>
        <v>13.67</v>
      </c>
      <c r="M17" s="38">
        <f>SUM(M16:M16)</f>
        <v>10.25</v>
      </c>
      <c r="N17" s="38">
        <f>SUM(N16:N16)</f>
        <v>8.58</v>
      </c>
      <c r="O17" s="39">
        <f>SUM(O16:O16)</f>
        <v>32.5</v>
      </c>
    </row>
    <row r="18" spans="1:15" x14ac:dyDescent="0.25">
      <c r="B18" s="40"/>
      <c r="C18" s="41"/>
      <c r="D18" s="41"/>
      <c r="E18" s="42"/>
      <c r="F18" s="43"/>
      <c r="G18" s="42"/>
      <c r="H18" s="43"/>
      <c r="I18" s="43"/>
      <c r="J18" s="43"/>
      <c r="K18" s="14" t="s">
        <v>22</v>
      </c>
      <c r="L18" s="14"/>
      <c r="M18" s="14"/>
      <c r="N18" s="14"/>
      <c r="O18" s="44">
        <f>O17*0.08</f>
        <v>2.6</v>
      </c>
    </row>
    <row r="19" spans="1:15" x14ac:dyDescent="0.25">
      <c r="B19" s="45"/>
      <c r="C19" s="45"/>
      <c r="D19" s="45"/>
      <c r="E19" s="45"/>
      <c r="F19" s="43"/>
      <c r="G19" s="42"/>
      <c r="H19" s="43"/>
      <c r="I19" s="43"/>
      <c r="J19" s="43"/>
      <c r="K19" s="14" t="s">
        <v>31</v>
      </c>
      <c r="L19" s="14"/>
      <c r="M19" s="14"/>
      <c r="N19" s="14"/>
      <c r="O19" s="44">
        <f>L17*0.2359</f>
        <v>3.2247529999999998</v>
      </c>
    </row>
    <row r="20" spans="1:15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14" t="s">
        <v>23</v>
      </c>
      <c r="L20" s="14"/>
      <c r="M20" s="14"/>
      <c r="N20" s="14"/>
      <c r="O20" s="44">
        <f>SUM(O17:O19)</f>
        <v>38.324753000000001</v>
      </c>
    </row>
    <row r="21" spans="1:15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14" t="s">
        <v>24</v>
      </c>
      <c r="L21" s="14"/>
      <c r="M21" s="14"/>
      <c r="N21" s="14"/>
      <c r="O21" s="44">
        <f>O20*0.21</f>
        <v>8.0481981299999994</v>
      </c>
    </row>
    <row r="22" spans="1:15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14" t="s">
        <v>25</v>
      </c>
      <c r="L22" s="14"/>
      <c r="M22" s="14"/>
      <c r="N22" s="14"/>
      <c r="O22" s="44">
        <f>O20+O21</f>
        <v>46.372951130000004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26C-3768-4AB9-AD30-3BEC58661364}">
  <dimension ref="A1:R22"/>
  <sheetViews>
    <sheetView workbookViewId="0">
      <selection activeCell="I16" sqref="I16"/>
    </sheetView>
  </sheetViews>
  <sheetFormatPr defaultRowHeight="15" x14ac:dyDescent="0.25"/>
  <cols>
    <col min="1" max="1" width="4.42578125" customWidth="1"/>
    <col min="2" max="2" width="32.85546875" customWidth="1"/>
    <col min="3" max="3" width="7" customWidth="1"/>
    <col min="4" max="4" width="8.85546875" customWidth="1"/>
    <col min="5" max="5" width="10" customWidth="1"/>
    <col min="6" max="7" width="7.85546875" customWidth="1"/>
    <col min="8" max="8" width="9.42578125" customWidth="1"/>
    <col min="9" max="10" width="7.85546875" customWidth="1"/>
    <col min="11" max="12" width="8.5703125" customWidth="1"/>
    <col min="14" max="14" width="8.5703125" customWidth="1"/>
    <col min="15" max="15" width="8" customWidth="1"/>
    <col min="16" max="16" width="42.140625" customWidth="1"/>
  </cols>
  <sheetData>
    <row r="1" spans="1:18" s="15" customFormat="1" ht="18.75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s="15" customFormat="1" ht="18.75" x14ac:dyDescent="0.3">
      <c r="A2" s="58" t="s">
        <v>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8" s="15" customFormat="1" ht="12.75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8" s="15" customFormat="1" ht="15.75" x14ac:dyDescent="0.25">
      <c r="A4" s="16">
        <v>1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8" s="15" customFormat="1" ht="15.75" x14ac:dyDescent="0.25">
      <c r="A5" s="16">
        <v>2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8" s="15" customFormat="1" ht="15.75" x14ac:dyDescent="0.25">
      <c r="A6" s="16">
        <v>3</v>
      </c>
      <c r="B6" s="2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8" s="15" customFormat="1" ht="15.75" x14ac:dyDescent="0.25">
      <c r="A7" s="16">
        <v>4</v>
      </c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8" s="15" customFormat="1" ht="15.75" x14ac:dyDescent="0.25">
      <c r="A8" s="17">
        <v>5</v>
      </c>
      <c r="B8" s="1" t="s">
        <v>3</v>
      </c>
      <c r="C8" s="1"/>
      <c r="D8" s="1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8" s="15" customFormat="1" x14ac:dyDescent="0.25">
      <c r="A9" s="47"/>
      <c r="B9" s="47"/>
      <c r="C9" s="47"/>
      <c r="D9" s="47"/>
      <c r="E9" s="48" t="s">
        <v>4</v>
      </c>
      <c r="F9" s="49"/>
      <c r="G9" s="49"/>
      <c r="H9" s="50"/>
      <c r="I9" s="51">
        <f>O22</f>
        <v>35.683327129999995</v>
      </c>
      <c r="J9" s="52"/>
      <c r="K9" s="52"/>
      <c r="L9" s="52"/>
      <c r="M9" s="52"/>
      <c r="N9" s="52"/>
      <c r="O9" s="52"/>
    </row>
    <row r="10" spans="1:18" s="15" customFormat="1" ht="12.75" x14ac:dyDescent="0.25">
      <c r="A10" s="47"/>
      <c r="B10" s="47"/>
      <c r="C10" s="47"/>
      <c r="D10" s="47"/>
      <c r="E10" s="53" t="s">
        <v>5</v>
      </c>
      <c r="F10" s="54"/>
      <c r="G10" s="54"/>
      <c r="H10" s="55"/>
      <c r="I10" s="56" t="s">
        <v>42</v>
      </c>
      <c r="J10" s="57"/>
      <c r="K10" s="57"/>
      <c r="L10" s="57"/>
      <c r="M10" s="57"/>
      <c r="N10" s="57"/>
      <c r="O10" s="57"/>
    </row>
    <row r="11" spans="1:18" x14ac:dyDescent="0.25">
      <c r="A11" s="10" t="s">
        <v>6</v>
      </c>
      <c r="B11" s="10" t="s">
        <v>7</v>
      </c>
      <c r="C11" s="10" t="s">
        <v>8</v>
      </c>
      <c r="D11" s="13" t="s">
        <v>9</v>
      </c>
      <c r="E11" s="6" t="s">
        <v>10</v>
      </c>
      <c r="F11" s="5"/>
      <c r="G11" s="5"/>
      <c r="H11" s="5"/>
      <c r="I11" s="5"/>
      <c r="J11" s="4"/>
      <c r="K11" s="3" t="s">
        <v>11</v>
      </c>
      <c r="L11" s="3"/>
      <c r="M11" s="3"/>
      <c r="N11" s="3"/>
      <c r="O11" s="3"/>
    </row>
    <row r="12" spans="1:18" x14ac:dyDescent="0.25">
      <c r="A12" s="9"/>
      <c r="B12" s="9"/>
      <c r="C12" s="9"/>
      <c r="D12" s="7"/>
      <c r="E12" s="13" t="s">
        <v>12</v>
      </c>
      <c r="F12" s="13" t="s">
        <v>13</v>
      </c>
      <c r="G12" s="13" t="s">
        <v>14</v>
      </c>
      <c r="H12" s="13" t="s">
        <v>35</v>
      </c>
      <c r="I12" s="13" t="s">
        <v>15</v>
      </c>
      <c r="J12" s="13" t="s">
        <v>16</v>
      </c>
      <c r="K12" s="11" t="s">
        <v>17</v>
      </c>
      <c r="L12" s="11" t="s">
        <v>14</v>
      </c>
      <c r="M12" s="11" t="s">
        <v>35</v>
      </c>
      <c r="N12" s="11" t="s">
        <v>15</v>
      </c>
      <c r="O12" s="11" t="s">
        <v>18</v>
      </c>
    </row>
    <row r="13" spans="1:18" ht="45.75" customHeight="1" x14ac:dyDescent="0.25">
      <c r="A13" s="8"/>
      <c r="B13" s="8"/>
      <c r="C13" s="8"/>
      <c r="D13" s="12"/>
      <c r="E13" s="12"/>
      <c r="F13" s="12"/>
      <c r="G13" s="12"/>
      <c r="H13" s="12"/>
      <c r="I13" s="12"/>
      <c r="J13" s="12"/>
      <c r="K13" s="11"/>
      <c r="L13" s="11"/>
      <c r="M13" s="11"/>
      <c r="N13" s="11"/>
      <c r="O13" s="11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19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x14ac:dyDescent="0.25">
      <c r="A16" s="24" t="s">
        <v>20</v>
      </c>
      <c r="B16" s="25" t="s">
        <v>29</v>
      </c>
      <c r="C16" s="26" t="s">
        <v>32</v>
      </c>
      <c r="D16" s="27">
        <v>1</v>
      </c>
      <c r="E16" s="28">
        <v>1</v>
      </c>
      <c r="F16" s="28">
        <v>13.67</v>
      </c>
      <c r="G16" s="29">
        <f>D16*F16</f>
        <v>13.67</v>
      </c>
      <c r="H16" s="29">
        <v>9.5</v>
      </c>
      <c r="I16" s="30">
        <v>1.1499999999999999</v>
      </c>
      <c r="J16" s="28">
        <f>G16+H16+I16</f>
        <v>24.32</v>
      </c>
      <c r="K16" s="28">
        <f>D16</f>
        <v>1</v>
      </c>
      <c r="L16" s="28">
        <f>K16*F16</f>
        <v>13.67</v>
      </c>
      <c r="M16" s="28">
        <f>D16*H16</f>
        <v>9.5</v>
      </c>
      <c r="N16" s="28">
        <f>D16*I16</f>
        <v>1.1499999999999999</v>
      </c>
      <c r="O16" s="28">
        <f>SUM(L16:N16)</f>
        <v>24.32</v>
      </c>
      <c r="P16" s="31"/>
      <c r="Q16" s="32"/>
      <c r="R16" s="33"/>
    </row>
    <row r="17" spans="1:15" x14ac:dyDescent="0.25">
      <c r="A17" s="35"/>
      <c r="B17" s="36" t="s">
        <v>21</v>
      </c>
      <c r="C17" s="37"/>
      <c r="D17" s="37"/>
      <c r="E17" s="37"/>
      <c r="F17" s="37"/>
      <c r="G17" s="37"/>
      <c r="H17" s="37"/>
      <c r="I17" s="37"/>
      <c r="J17" s="37"/>
      <c r="K17" s="38">
        <f>SUM(K16:K16)</f>
        <v>1</v>
      </c>
      <c r="L17" s="38">
        <f>SUM(L16:L16)</f>
        <v>13.67</v>
      </c>
      <c r="M17" s="38">
        <f>SUM(M16:M16)</f>
        <v>9.5</v>
      </c>
      <c r="N17" s="38">
        <f>SUM(N16:N16)</f>
        <v>1.1499999999999999</v>
      </c>
      <c r="O17" s="39">
        <f>SUM(O16:O16)</f>
        <v>24.32</v>
      </c>
    </row>
    <row r="18" spans="1:15" x14ac:dyDescent="0.25">
      <c r="B18" s="40"/>
      <c r="C18" s="41"/>
      <c r="D18" s="41"/>
      <c r="E18" s="42"/>
      <c r="F18" s="43"/>
      <c r="G18" s="42"/>
      <c r="H18" s="43"/>
      <c r="I18" s="43"/>
      <c r="J18" s="43"/>
      <c r="K18" s="14" t="s">
        <v>22</v>
      </c>
      <c r="L18" s="14"/>
      <c r="M18" s="14"/>
      <c r="N18" s="14"/>
      <c r="O18" s="44">
        <f>O17*0.08</f>
        <v>1.9456</v>
      </c>
    </row>
    <row r="19" spans="1:15" x14ac:dyDescent="0.25">
      <c r="B19" s="45"/>
      <c r="C19" s="45"/>
      <c r="D19" s="45"/>
      <c r="E19" s="45"/>
      <c r="F19" s="43"/>
      <c r="G19" s="42"/>
      <c r="H19" s="43"/>
      <c r="I19" s="43"/>
      <c r="J19" s="43"/>
      <c r="K19" s="14" t="s">
        <v>31</v>
      </c>
      <c r="L19" s="14"/>
      <c r="M19" s="14"/>
      <c r="N19" s="14"/>
      <c r="O19" s="44">
        <f>L17*0.2359</f>
        <v>3.2247529999999998</v>
      </c>
    </row>
    <row r="20" spans="1:15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14" t="s">
        <v>23</v>
      </c>
      <c r="L20" s="14"/>
      <c r="M20" s="14"/>
      <c r="N20" s="14"/>
      <c r="O20" s="44">
        <f>SUM(O17:O19)</f>
        <v>29.490352999999999</v>
      </c>
    </row>
    <row r="21" spans="1:15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14" t="s">
        <v>24</v>
      </c>
      <c r="L21" s="14"/>
      <c r="M21" s="14"/>
      <c r="N21" s="14"/>
      <c r="O21" s="44">
        <f>O20*0.21</f>
        <v>6.1929741299999996</v>
      </c>
    </row>
    <row r="22" spans="1:15" x14ac:dyDescent="0.25">
      <c r="B22" s="45"/>
      <c r="C22" s="45"/>
      <c r="D22" s="45"/>
      <c r="E22" s="45"/>
      <c r="F22" s="45"/>
      <c r="G22" s="45"/>
      <c r="H22" s="45"/>
      <c r="I22" s="45"/>
      <c r="J22" s="45"/>
      <c r="K22" s="14" t="s">
        <v>25</v>
      </c>
      <c r="L22" s="14"/>
      <c r="M22" s="14"/>
      <c r="N22" s="14"/>
      <c r="O22" s="44">
        <f>O20+O21</f>
        <v>35.683327129999995</v>
      </c>
    </row>
  </sheetData>
  <mergeCells count="35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O12:O13"/>
    <mergeCell ref="A11:A13"/>
    <mergeCell ref="B11:B13"/>
    <mergeCell ref="C11:C13"/>
    <mergeCell ref="D11:D13"/>
    <mergeCell ref="E11:J11"/>
    <mergeCell ref="K22:N22"/>
    <mergeCell ref="I12:I13"/>
    <mergeCell ref="J12:J13"/>
    <mergeCell ref="K12:K13"/>
    <mergeCell ref="L12:L13"/>
    <mergeCell ref="M12:M13"/>
    <mergeCell ref="N12:N13"/>
    <mergeCell ref="K18:N18"/>
    <mergeCell ref="K19:N19"/>
    <mergeCell ref="K20:N20"/>
    <mergeCell ref="K21:N2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Atkritumu konteinervedējs</vt:lpstr>
      <vt:lpstr>Mini frontālais iekrāvējs</vt:lpstr>
      <vt:lpstr>Pašizgāzējs ar manipulatoru</vt:lpstr>
      <vt:lpstr>Traktortehnikas pakalpojumi</vt:lpstr>
      <vt:lpstr>MIkroautobuss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2018-11-23T13:27:16Z</cp:lastPrinted>
  <dcterms:created xsi:type="dcterms:W3CDTF">2018-11-23T12:43:51Z</dcterms:created>
  <dcterms:modified xsi:type="dcterms:W3CDTF">2024-12-22T10:42:57Z</dcterms:modified>
  <cp:category/>
</cp:coreProperties>
</file>