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7991972E-1C2C-4546-A975-D197FBB050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ilsētas kopšan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O24" i="3"/>
  <c r="O23" i="3"/>
  <c r="O22" i="3"/>
  <c r="O21" i="3"/>
  <c r="O20" i="3"/>
  <c r="O19" i="3"/>
  <c r="N19" i="3"/>
  <c r="M19" i="3"/>
  <c r="L19" i="3"/>
  <c r="K19" i="3"/>
  <c r="O18" i="3"/>
  <c r="N18" i="3"/>
  <c r="M18" i="3"/>
  <c r="L18" i="3"/>
  <c r="K18" i="3"/>
  <c r="J18" i="3"/>
  <c r="G18" i="3"/>
  <c r="O17" i="3"/>
  <c r="N17" i="3"/>
  <c r="M17" i="3"/>
  <c r="L17" i="3"/>
  <c r="K17" i="3"/>
  <c r="J17" i="3"/>
  <c r="G17" i="3"/>
  <c r="O16" i="3"/>
  <c r="N16" i="3"/>
  <c r="M16" i="3"/>
  <c r="L16" i="3"/>
  <c r="K16" i="3"/>
  <c r="J16" i="3"/>
  <c r="G16" i="3"/>
</calcChain>
</file>

<file path=xl/sharedStrings.xml><?xml version="1.0" encoding="utf-8"?>
<sst xmlns="http://schemas.openxmlformats.org/spreadsheetml/2006/main" count="45" uniqueCount="40">
  <si>
    <t>(darba veids vai konstruktīvā elementa nosaukums)</t>
  </si>
  <si>
    <t>Pasūtītājs: Aizkraukles Novada Pašvaldība</t>
  </si>
  <si>
    <t>Uzņēmējs: SIA Aizkraukles KUK</t>
  </si>
  <si>
    <t>Objekta adrese: Aizkraukle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</si>
  <si>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</si>
  <si>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</si>
  <si>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</si>
  <si>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</si>
  <si>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</si>
  <si>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</si>
  <si>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</si>
  <si>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</si>
  <si>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</si>
  <si>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</si>
  <si>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</si>
  <si>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</si>
  <si>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</si>
  <si>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</si>
  <si>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</si>
  <si>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</si>
  <si>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</si>
  <si>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</si>
  <si>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Kopā:</t>
  </si>
  <si>
    <t>Pieskaitāmās izmaksas 8%</t>
  </si>
  <si>
    <t>Kopā</t>
  </si>
  <si>
    <t>PVN 21%</t>
  </si>
  <si>
    <t>Kopā ar PVN</t>
  </si>
  <si>
    <t>Pakalpojums: Aizkraukles pilsētas teritorijas kopšana</t>
  </si>
  <si>
    <t>2</t>
  </si>
  <si>
    <t>3</t>
  </si>
  <si>
    <t>Zaļās zonas kopšana</t>
  </si>
  <si>
    <r>
      <t>100m</t>
    </r>
    <r>
      <rPr>
        <sz val="10"/>
        <rFont val="Calibri"/>
        <family val="2"/>
        <charset val="186"/>
      </rPr>
      <t>²</t>
    </r>
  </si>
  <si>
    <t>Summa bez PVN, EUR</t>
  </si>
  <si>
    <t xml:space="preserve">Darba devēja sociālais nodoklis 23,59% </t>
  </si>
  <si>
    <t>Tāme Nr.</t>
  </si>
  <si>
    <t>Aizkraukles pilsētas teritorijas kopšana 2025</t>
  </si>
  <si>
    <t>2024.gada 2.novembrī</t>
  </si>
  <si>
    <t>Algā ir iekļauta atvaļinājuma rezerve, adminisracijas alag, rzerve slimošanas pabalstam, 50% piemaksa dodoties atvaļinājumā</t>
  </si>
  <si>
    <t>Ietvju, iekšpagalmu, sabiedriskā transporta pieturvvietu tīrīšana, pretsīdes apstrāde ziemas sezonā</t>
  </si>
  <si>
    <t>Ietvju, sabiedriskā transporta pieturvietu, rotaļlaukumu, skeitparka, auto stāvietu tīrīšana vasaras sezonā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</si>
</sst>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u/>
      <sz val="10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4" fillId="0" borderId="1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3" fillId="3" borderId="1" xfId="1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 wrapText="1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3" fontId="4" fillId="3" borderId="1" xfId="1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2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6" fillId="0" borderId="0" xfId="0" applyFont="1"/>
    <xf numFmtId="2" fontId="5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/>
    <xf numFmtId="0" fontId="4" fillId="5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2" fontId="9" fillId="0" borderId="9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CF76-20CE-43A6-BE8E-C0BFA3399959}">
  <sheetPr>
    <pageSetUpPr fitToPage="1"/>
  </sheetPr>
  <dimension ref="A1:O27"/>
  <sheetViews>
    <sheetView tabSelected="1" workbookViewId="0">
      <selection activeCell="X17" sqref="X17"/>
    </sheetView>
  </sheetViews>
  <sheetFormatPr defaultColWidth="9.140625" defaultRowHeight="12.75" x14ac:dyDescent="0.2"/>
  <cols>
    <col min="1" max="1" width="4.42578125" style="37" customWidth="1"/>
    <col min="2" max="2" width="23.5703125" style="37" customWidth="1"/>
    <col min="3" max="3" width="4.42578125" style="37" customWidth="1"/>
    <col min="4" max="4" width="6" style="37" customWidth="1"/>
    <col min="5" max="5" width="6.42578125" style="37" customWidth="1"/>
    <col min="6" max="6" width="7.5703125" style="37" customWidth="1"/>
    <col min="7" max="7" width="6.5703125" style="37" customWidth="1"/>
    <col min="8" max="8" width="6" style="37" customWidth="1"/>
    <col min="9" max="9" width="6.42578125" style="37" customWidth="1"/>
    <col min="10" max="10" width="7.85546875" style="37" customWidth="1"/>
    <col min="11" max="11" width="10.5703125" style="37" customWidth="1"/>
    <col min="12" max="12" width="12" style="37" customWidth="1"/>
    <col min="13" max="13" width="9.42578125" style="37" customWidth="1"/>
    <col min="14" max="14" width="10.42578125" style="37" customWidth="1"/>
    <col min="15" max="15" width="11.5703125" style="37" customWidth="1"/>
    <col min="16" max="16384" width="9.140625" style="37"/>
  </cols>
  <sheetData>
    <row r="1" spans="1:15" s="15" customFormat="1" x14ac:dyDescent="0.2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15" customFormat="1" x14ac:dyDescent="0.2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s="15" customFormat="1" x14ac:dyDescent="0.2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s="15" customFormat="1" x14ac:dyDescent="0.2">
      <c r="A4" s="35">
        <v>1</v>
      </c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5" customFormat="1" x14ac:dyDescent="0.2">
      <c r="A5" s="35">
        <v>2</v>
      </c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5" customFormat="1" x14ac:dyDescent="0.2">
      <c r="A6" s="35">
        <v>3</v>
      </c>
      <c r="B6" s="3" t="s">
        <v>27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5" customFormat="1" x14ac:dyDescent="0.2">
      <c r="A7" s="35">
        <v>4</v>
      </c>
      <c r="B7" s="3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5" customFormat="1" x14ac:dyDescent="0.2">
      <c r="A8" s="36">
        <v>5</v>
      </c>
      <c r="B8" s="2" t="s">
        <v>4</v>
      </c>
      <c r="C8" s="2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15" customFormat="1" x14ac:dyDescent="0.25">
      <c r="A9" s="1"/>
      <c r="B9" s="1"/>
      <c r="C9" s="1"/>
      <c r="D9" s="1"/>
      <c r="E9" s="43" t="s">
        <v>32</v>
      </c>
      <c r="F9" s="44"/>
      <c r="G9" s="44"/>
      <c r="H9" s="45"/>
      <c r="I9" s="46">
        <f>O22</f>
        <v>271582.2635528</v>
      </c>
      <c r="J9" s="47"/>
      <c r="K9" s="47"/>
      <c r="L9" s="47"/>
      <c r="M9" s="47"/>
      <c r="N9" s="47"/>
      <c r="O9" s="47"/>
    </row>
    <row r="10" spans="1:15" s="15" customFormat="1" x14ac:dyDescent="0.25">
      <c r="A10" s="1"/>
      <c r="B10" s="1"/>
      <c r="C10" s="1"/>
      <c r="D10" s="1"/>
      <c r="E10" s="48" t="s">
        <v>5</v>
      </c>
      <c r="F10" s="49"/>
      <c r="G10" s="49"/>
      <c r="H10" s="50"/>
      <c r="I10" s="51" t="s">
        <v>36</v>
      </c>
      <c r="J10" s="52"/>
      <c r="K10" s="52"/>
      <c r="L10" s="52"/>
      <c r="M10" s="52"/>
      <c r="N10" s="52"/>
      <c r="O10" s="52"/>
    </row>
    <row r="11" spans="1:15" ht="12" customHeight="1" x14ac:dyDescent="0.2">
      <c r="A11" s="13" t="s">
        <v>6</v>
      </c>
      <c r="B11" s="13" t="s">
        <v>7</v>
      </c>
      <c r="C11" s="13" t="s">
        <v>8</v>
      </c>
      <c r="D11" s="10" t="s">
        <v>9</v>
      </c>
      <c r="E11" s="7" t="s">
        <v>10</v>
      </c>
      <c r="F11" s="6"/>
      <c r="G11" s="6"/>
      <c r="H11" s="6"/>
      <c r="I11" s="6"/>
      <c r="J11" s="5"/>
      <c r="K11" s="4" t="s">
        <v>11</v>
      </c>
      <c r="L11" s="4"/>
      <c r="M11" s="4"/>
      <c r="N11" s="4"/>
      <c r="O11" s="4"/>
    </row>
    <row r="12" spans="1:15" ht="12.75" hidden="1" customHeight="1" x14ac:dyDescent="0.2">
      <c r="A12" s="12"/>
      <c r="B12" s="12"/>
      <c r="C12" s="12"/>
      <c r="D12" s="9"/>
      <c r="E12" s="10" t="s">
        <v>12</v>
      </c>
      <c r="F12" s="10" t="s">
        <v>13</v>
      </c>
      <c r="G12" s="10" t="s">
        <v>14</v>
      </c>
      <c r="H12" s="10" t="s">
        <v>15</v>
      </c>
      <c r="I12" s="10" t="s">
        <v>16</v>
      </c>
      <c r="J12" s="10" t="s">
        <v>17</v>
      </c>
      <c r="K12" s="10" t="s">
        <v>18</v>
      </c>
      <c r="L12" s="10" t="s">
        <v>14</v>
      </c>
      <c r="M12" s="10" t="s">
        <v>15</v>
      </c>
      <c r="N12" s="10" t="s">
        <v>16</v>
      </c>
      <c r="O12" s="10" t="s">
        <v>19</v>
      </c>
    </row>
    <row r="13" spans="1:15" ht="53.45" customHeight="1" x14ac:dyDescent="0.2">
      <c r="A13" s="11"/>
      <c r="B13" s="11"/>
      <c r="C13" s="1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12" customHeight="1" x14ac:dyDescent="0.2">
      <c r="A14" s="38">
        <v>1</v>
      </c>
      <c r="B14" s="38">
        <v>2</v>
      </c>
      <c r="C14" s="38">
        <v>3</v>
      </c>
      <c r="D14" s="38">
        <v>4</v>
      </c>
      <c r="E14" s="38">
        <v>5</v>
      </c>
      <c r="F14" s="38">
        <v>6</v>
      </c>
      <c r="G14" s="38">
        <v>7</v>
      </c>
      <c r="H14" s="38">
        <v>9</v>
      </c>
      <c r="I14" s="38">
        <v>10</v>
      </c>
      <c r="J14" s="38">
        <v>11</v>
      </c>
      <c r="K14" s="38">
        <v>12</v>
      </c>
      <c r="L14" s="38">
        <v>13</v>
      </c>
      <c r="M14" s="38">
        <v>15</v>
      </c>
      <c r="N14" s="38">
        <v>16</v>
      </c>
      <c r="O14" s="38">
        <v>17</v>
      </c>
    </row>
    <row r="15" spans="1:15" x14ac:dyDescent="0.2">
      <c r="A15" s="39"/>
      <c r="B15" s="16" t="s">
        <v>20</v>
      </c>
      <c r="C15" s="39"/>
      <c r="D15" s="40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s="41" customFormat="1" ht="57.6" customHeight="1" x14ac:dyDescent="0.25">
      <c r="A16" s="17" t="s">
        <v>21</v>
      </c>
      <c r="B16" s="18" t="s">
        <v>39</v>
      </c>
      <c r="C16" s="19" t="s">
        <v>31</v>
      </c>
      <c r="D16" s="20">
        <v>1073</v>
      </c>
      <c r="E16" s="42">
        <v>4.4000000000000004</v>
      </c>
      <c r="F16" s="21">
        <v>13.67</v>
      </c>
      <c r="G16" s="22">
        <f>E16*F16</f>
        <v>60.148000000000003</v>
      </c>
      <c r="H16" s="22">
        <v>2.25</v>
      </c>
      <c r="I16" s="23">
        <v>19.5</v>
      </c>
      <c r="J16" s="21">
        <f>G16+H16+I16</f>
        <v>81.897999999999996</v>
      </c>
      <c r="K16" s="21">
        <f>E16*D16</f>
        <v>4721.2000000000007</v>
      </c>
      <c r="L16" s="21">
        <f>K16*F16</f>
        <v>64538.804000000011</v>
      </c>
      <c r="M16" s="21">
        <f>D16*H16</f>
        <v>2414.25</v>
      </c>
      <c r="N16" s="21">
        <f>D16*I16</f>
        <v>20923.5</v>
      </c>
      <c r="O16" s="21">
        <f>SUM(L16:N16)</f>
        <v>87876.554000000004</v>
      </c>
    </row>
    <row r="17" spans="1:15" s="41" customFormat="1" ht="63.75" x14ac:dyDescent="0.25">
      <c r="A17" s="17" t="s">
        <v>28</v>
      </c>
      <c r="B17" s="18" t="s">
        <v>38</v>
      </c>
      <c r="C17" s="19" t="s">
        <v>31</v>
      </c>
      <c r="D17" s="20">
        <v>685</v>
      </c>
      <c r="E17" s="21">
        <v>8.52</v>
      </c>
      <c r="F17" s="21">
        <v>13.67</v>
      </c>
      <c r="G17" s="22">
        <f>E17*F17</f>
        <v>116.46839999999999</v>
      </c>
      <c r="H17" s="22">
        <v>10.95</v>
      </c>
      <c r="I17" s="23">
        <v>29.25</v>
      </c>
      <c r="J17" s="21">
        <f>SUM(G17:I17)</f>
        <v>156.66839999999999</v>
      </c>
      <c r="K17" s="21">
        <f>E17*D17</f>
        <v>5836.2</v>
      </c>
      <c r="L17" s="21">
        <f>K17*F17</f>
        <v>79780.853999999992</v>
      </c>
      <c r="M17" s="21">
        <f>D17*H17</f>
        <v>7500.7499999999991</v>
      </c>
      <c r="N17" s="21">
        <f>D17*I17</f>
        <v>20036.25</v>
      </c>
      <c r="O17" s="21">
        <f>SUM(L17:N17)</f>
        <v>107317.85399999999</v>
      </c>
    </row>
    <row r="18" spans="1:15" s="41" customFormat="1" ht="21" customHeight="1" x14ac:dyDescent="0.25">
      <c r="A18" s="17" t="s">
        <v>29</v>
      </c>
      <c r="B18" s="18" t="s">
        <v>30</v>
      </c>
      <c r="C18" s="19" t="s">
        <v>31</v>
      </c>
      <c r="D18" s="20">
        <v>3201</v>
      </c>
      <c r="E18" s="21">
        <v>0.2</v>
      </c>
      <c r="F18" s="21">
        <v>13.67</v>
      </c>
      <c r="G18" s="22">
        <f>E18*F18</f>
        <v>2.734</v>
      </c>
      <c r="H18" s="22">
        <v>0.15</v>
      </c>
      <c r="I18" s="23">
        <v>4.25</v>
      </c>
      <c r="J18" s="21">
        <f>SUM(G18:I18)</f>
        <v>7.1340000000000003</v>
      </c>
      <c r="K18" s="21">
        <f>D18*E18</f>
        <v>640.20000000000005</v>
      </c>
      <c r="L18" s="21">
        <f>K18*F18</f>
        <v>8751.5340000000015</v>
      </c>
      <c r="M18" s="21">
        <f>D18*H18</f>
        <v>480.15</v>
      </c>
      <c r="N18" s="21">
        <f>D18*I18</f>
        <v>13604.25</v>
      </c>
      <c r="O18" s="21">
        <f>SUM(L18:N18)</f>
        <v>22835.934000000001</v>
      </c>
    </row>
    <row r="19" spans="1:15" x14ac:dyDescent="0.2">
      <c r="A19" s="24"/>
      <c r="B19" s="25" t="s">
        <v>22</v>
      </c>
      <c r="C19" s="26"/>
      <c r="D19" s="26"/>
      <c r="E19" s="26"/>
      <c r="F19" s="26"/>
      <c r="G19" s="26"/>
      <c r="H19" s="26"/>
      <c r="I19" s="26"/>
      <c r="J19" s="26"/>
      <c r="K19" s="27">
        <f>SUM(K16:K18)</f>
        <v>11197.600000000002</v>
      </c>
      <c r="L19" s="27">
        <f>SUM(L16:L18)</f>
        <v>153071.19200000001</v>
      </c>
      <c r="M19" s="27">
        <f>SUM(M16:M18)</f>
        <v>10395.15</v>
      </c>
      <c r="N19" s="27">
        <f>SUM(N16:N18)</f>
        <v>54564</v>
      </c>
      <c r="O19" s="28">
        <f>SUM(O16:O18)</f>
        <v>218030.342</v>
      </c>
    </row>
    <row r="20" spans="1:15" x14ac:dyDescent="0.2">
      <c r="B20" s="29"/>
      <c r="C20" s="30"/>
      <c r="D20" s="30"/>
      <c r="E20" s="31"/>
      <c r="F20" s="32"/>
      <c r="G20" s="31"/>
      <c r="H20" s="32"/>
      <c r="I20" s="32"/>
      <c r="J20" s="32"/>
      <c r="K20" s="14" t="s">
        <v>23</v>
      </c>
      <c r="L20" s="14"/>
      <c r="M20" s="14"/>
      <c r="N20" s="14"/>
      <c r="O20" s="34">
        <f>O19*0.08</f>
        <v>17442.427360000001</v>
      </c>
    </row>
    <row r="21" spans="1:15" x14ac:dyDescent="0.2">
      <c r="B21" s="33"/>
      <c r="C21" s="33"/>
      <c r="D21" s="33"/>
      <c r="E21" s="33"/>
      <c r="F21" s="32"/>
      <c r="G21" s="31"/>
      <c r="H21" s="32"/>
      <c r="I21" s="32"/>
      <c r="J21" s="32"/>
      <c r="K21" s="14" t="s">
        <v>33</v>
      </c>
      <c r="L21" s="14"/>
      <c r="M21" s="14"/>
      <c r="N21" s="14"/>
      <c r="O21" s="34">
        <f>L19*0.2359</f>
        <v>36109.494192800004</v>
      </c>
    </row>
    <row r="22" spans="1:15" x14ac:dyDescent="0.2">
      <c r="B22" s="33"/>
      <c r="C22" s="33"/>
      <c r="D22" s="33"/>
      <c r="E22" s="33"/>
      <c r="F22" s="33"/>
      <c r="G22" s="33"/>
      <c r="H22" s="33"/>
      <c r="I22" s="33"/>
      <c r="J22" s="33"/>
      <c r="K22" s="14" t="s">
        <v>24</v>
      </c>
      <c r="L22" s="14"/>
      <c r="M22" s="14"/>
      <c r="N22" s="14"/>
      <c r="O22" s="34">
        <f>SUM(O19:O21)</f>
        <v>271582.2635528</v>
      </c>
    </row>
    <row r="23" spans="1:15" x14ac:dyDescent="0.2">
      <c r="B23" s="33"/>
      <c r="C23" s="33"/>
      <c r="D23" s="33"/>
      <c r="E23" s="33"/>
      <c r="F23" s="33"/>
      <c r="G23" s="33"/>
      <c r="H23" s="33"/>
      <c r="I23" s="33"/>
      <c r="J23" s="33"/>
      <c r="K23" s="14" t="s">
        <v>25</v>
      </c>
      <c r="L23" s="14"/>
      <c r="M23" s="14"/>
      <c r="N23" s="14"/>
      <c r="O23" s="34">
        <f>O22*0.21</f>
        <v>57032.275346087998</v>
      </c>
    </row>
    <row r="24" spans="1:15" x14ac:dyDescent="0.2">
      <c r="B24" s="33"/>
      <c r="C24" s="33"/>
      <c r="D24" s="33"/>
      <c r="E24" s="33"/>
      <c r="F24" s="33"/>
      <c r="G24" s="33"/>
      <c r="H24" s="33"/>
      <c r="I24" s="33"/>
      <c r="J24" s="33"/>
      <c r="K24" s="14" t="s">
        <v>26</v>
      </c>
      <c r="L24" s="14"/>
      <c r="M24" s="14"/>
      <c r="N24" s="14"/>
      <c r="O24" s="34">
        <f>O22+O23</f>
        <v>328614.53889888799</v>
      </c>
    </row>
    <row r="27" spans="1:15" x14ac:dyDescent="0.2">
      <c r="B27" s="37" t="s">
        <v>37</v>
      </c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O12:O13"/>
    <mergeCell ref="N12:N13"/>
    <mergeCell ref="M12:M13"/>
    <mergeCell ref="L12:L13"/>
    <mergeCell ref="K12:K13"/>
    <mergeCell ref="J12:J13"/>
    <mergeCell ref="I12:I13"/>
    <mergeCell ref="A11:A13"/>
    <mergeCell ref="B11:B13"/>
    <mergeCell ref="C11:C13"/>
    <mergeCell ref="D11:D13"/>
    <mergeCell ref="E11:J11"/>
    <mergeCell ref="K24:N24"/>
    <mergeCell ref="K20:N20"/>
    <mergeCell ref="K21:N21"/>
    <mergeCell ref="K22:N22"/>
    <mergeCell ref="K23:N23"/>
  </mergeCells>
  <pageMargins left="0.70866141732283505" right="0.70866141732283505" top="0.74803149606299202" bottom="0.74803149606299202" header="0.31496062992126" footer="0.31496062992126"/>
  <pageSetup paperSize="9" scale="5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9C9F7256D87B43819DFB6FD6AC0D57" ma:contentTypeVersion="8" ma:contentTypeDescription="Create a new document." ma:contentTypeScope="" ma:versionID="d211a3953fe775d6ba0f8271dfa7b341">
  <xsd:schema xmlns:xsd="http://www.w3.org/2001/XMLSchema" xmlns:xs="http://www.w3.org/2001/XMLSchema" xmlns:p="http://schemas.microsoft.com/office/2006/metadata/properties" xmlns:ns3="915bda06-190b-477d-b653-a308d781e78d" targetNamespace="http://schemas.microsoft.com/office/2006/metadata/properties" ma:root="true" ma:fieldsID="2c3f963cc7daaaa5a0db7eefa78b871f" ns3:_="">
    <xsd:import namespace="915bda06-190b-477d-b653-a308d781e7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bda06-190b-477d-b653-a308d781e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950264-2228-4C9A-84E8-486F0454AA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46C167-7568-4321-91B7-B260F6C2F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5bda06-190b-477d-b653-a308d781e7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46BDFC-8AE0-49BF-92C9-59C4393E25E9}">
  <ds:schemaRefs>
    <ds:schemaRef ds:uri="915bda06-190b-477d-b653-a308d781e78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Pilsētas kopšana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2023-11-05T16:25:19Z</cp:lastPrinted>
  <dcterms:created xsi:type="dcterms:W3CDTF">2018-11-23T12:43:51Z</dcterms:created>
  <dcterms:modified xsi:type="dcterms:W3CDTF">2024-12-22T11:02:02Z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0x010100B59C9F7256D87B43819DFB6FD6AC0D57</vt:lpwstr>
  </property>
</Properties>
</file>