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DD22D049-C130-4B40-821B-4BB620174CD8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Pontonu demontēšana" sheetId="9" r:id="rId1"/>
    <sheet name="Pontonu uzstādīšana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9" l="1"/>
  <c r="O25" i="10"/>
  <c r="O24" i="10"/>
  <c r="O23" i="10"/>
  <c r="O22" i="10"/>
  <c r="O21" i="10"/>
  <c r="O20" i="10"/>
  <c r="N20" i="10"/>
  <c r="M20" i="10"/>
  <c r="L20" i="10"/>
  <c r="K20" i="10"/>
  <c r="O19" i="10"/>
  <c r="N19" i="10"/>
  <c r="M19" i="10"/>
  <c r="L19" i="10"/>
  <c r="K19" i="10"/>
  <c r="J19" i="10"/>
  <c r="G19" i="10"/>
  <c r="O18" i="10"/>
  <c r="N18" i="10"/>
  <c r="M18" i="10"/>
  <c r="L18" i="10"/>
  <c r="J18" i="10"/>
  <c r="G18" i="10"/>
  <c r="O17" i="10"/>
  <c r="N17" i="10"/>
  <c r="O16" i="10"/>
  <c r="N16" i="10"/>
  <c r="M16" i="10"/>
  <c r="L16" i="10"/>
  <c r="J16" i="10"/>
  <c r="L9" i="10"/>
  <c r="O26" i="9"/>
  <c r="O25" i="9"/>
  <c r="O24" i="9"/>
  <c r="O23" i="9"/>
  <c r="O22" i="9"/>
  <c r="O21" i="9"/>
  <c r="N21" i="9"/>
  <c r="M21" i="9"/>
  <c r="L21" i="9"/>
  <c r="K21" i="9"/>
  <c r="O20" i="9"/>
  <c r="N20" i="9"/>
  <c r="L20" i="9"/>
  <c r="K20" i="9"/>
  <c r="J20" i="9"/>
  <c r="G20" i="9"/>
  <c r="O19" i="9"/>
  <c r="N19" i="9"/>
  <c r="M19" i="9"/>
  <c r="L19" i="9"/>
  <c r="K19" i="9"/>
  <c r="J19" i="9"/>
  <c r="G19" i="9"/>
  <c r="O18" i="9"/>
  <c r="N18" i="9"/>
  <c r="M18" i="9"/>
  <c r="L18" i="9"/>
  <c r="J18" i="9"/>
  <c r="G18" i="9"/>
  <c r="O17" i="9"/>
  <c r="N17" i="9"/>
  <c r="J17" i="9"/>
  <c r="O16" i="9"/>
  <c r="N16" i="9"/>
  <c r="M16" i="9"/>
  <c r="L16" i="9"/>
  <c r="J16" i="9"/>
</calcChain>
</file>

<file path=xl/sharedStrings.xml><?xml version="1.0" encoding="utf-8"?>
<sst xmlns="http://schemas.openxmlformats.org/spreadsheetml/2006/main" count="96" uniqueCount="48">
  <si>
    <t>(darba veids vai konstruktīvā elementa nosaukums)</t>
  </si>
  <si>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</si>
  <si>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</si>
  <si>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</si>
  <si>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</si>
  <si>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</si>
  <si>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</si>
  <si>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</si>
  <si>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</si>
  <si>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</si>
  <si>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</si>
  <si>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</si>
  <si>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</si>
  <si>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</si>
  <si>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</si>
  <si>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Mehānismi  (EUR)</t>
  </si>
  <si>
    <t>KOPĀ  (EUR)</t>
  </si>
  <si>
    <t>Darbietilpība  (C/h)</t>
  </si>
  <si>
    <t>SUMMA  (EUR)</t>
  </si>
  <si>
    <t>Pakalpojuma veids</t>
  </si>
  <si>
    <t>1</t>
  </si>
  <si>
    <t>st</t>
  </si>
  <si>
    <t>Kopā:</t>
  </si>
  <si>
    <t>Pieskaitāmās izmaksas 8%</t>
  </si>
  <si>
    <t>Kopā</t>
  </si>
  <si>
    <t>PVN 21%</t>
  </si>
  <si>
    <t>Kopā ar PVN</t>
  </si>
  <si>
    <t>2</t>
  </si>
  <si>
    <t>3</t>
  </si>
  <si>
    <t>4</t>
  </si>
  <si>
    <t>5</t>
  </si>
  <si>
    <t>Pakalpojums: Pontonu novākšana</t>
  </si>
  <si>
    <t>Autokrāna izmaksas</t>
  </si>
  <si>
    <t>Auto treilera izmaksas</t>
  </si>
  <si>
    <t>Pašizgāzēja ar manipulatoru pakalpojumi</t>
  </si>
  <si>
    <t>Pontonu izņemšana no ūdens</t>
  </si>
  <si>
    <t>Pontonu uzglabāšana</t>
  </si>
  <si>
    <t>mēn</t>
  </si>
  <si>
    <t>Pakalpojums: Pontonu uzstādīšana</t>
  </si>
  <si>
    <t>Pontonu ievietošana ūdenī, savienošana, regulēšana</t>
  </si>
  <si>
    <t>gb</t>
  </si>
  <si>
    <t xml:space="preserve">Darba devēja sociālais nodoklis 23,59% </t>
  </si>
  <si>
    <t>Tāme Nr.</t>
  </si>
  <si>
    <t>Pakalpojuma izmaksas EUR</t>
  </si>
  <si>
    <t>Materiāli  (EUR)</t>
  </si>
  <si>
    <t>2024.gada 30.oktobrī</t>
  </si>
  <si>
    <t>Pontonu demontāža Daugavā pie Aizkraukles kultūras centra 2025.gads</t>
  </si>
  <si>
    <t>Pontonu uzstādīšana Daugavā pie Aizkraukles kultūras centra 2025.gads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</si>
</sst>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1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2" fontId="7" fillId="0" borderId="3" xfId="1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8" fillId="3" borderId="3" xfId="1" applyNumberFormat="1" applyFont="1" applyFill="1" applyBorder="1" applyAlignment="1">
      <alignment horizontal="center"/>
    </xf>
    <xf numFmtId="49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3" fontId="6" fillId="3" borderId="3" xfId="1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 wrapText="1"/>
    </xf>
    <xf numFmtId="2" fontId="10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43" fontId="7" fillId="3" borderId="3" xfId="1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0" fillId="0" borderId="0" xfId="0" applyFont="1"/>
    <xf numFmtId="2" fontId="9" fillId="0" borderId="3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tabSelected="1" workbookViewId="0">
      <selection activeCell="V15" sqref="V15"/>
    </sheetView>
  </sheetViews>
  <sheetFormatPr defaultRowHeight="15" x14ac:dyDescent="0.25"/>
  <cols>
    <col min="1" max="1" width="4.28515625" customWidth="1"/>
    <col min="2" max="2" width="32.5703125" customWidth="1"/>
    <col min="3" max="3" width="5.5703125" customWidth="1"/>
    <col min="4" max="4" width="5.7109375" customWidth="1"/>
    <col min="5" max="5" width="6.5703125" customWidth="1"/>
    <col min="6" max="6" width="7" customWidth="1"/>
    <col min="7" max="7" width="7.7109375" customWidth="1"/>
    <col min="8" max="8" width="7.42578125" customWidth="1"/>
    <col min="9" max="9" width="7.7109375" customWidth="1"/>
    <col min="10" max="10" width="7.28515625" customWidth="1"/>
    <col min="11" max="12" width="7.5703125" customWidth="1"/>
    <col min="13" max="13" width="7" customWidth="1"/>
    <col min="14" max="14" width="8.5703125" customWidth="1"/>
    <col min="15" max="15" width="8.28515625" customWidth="1"/>
  </cols>
  <sheetData>
    <row r="1" spans="1:15" s="15" customFormat="1" ht="18.75" x14ac:dyDescent="0.3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customHeight="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4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4" t="s">
        <v>43</v>
      </c>
      <c r="F9" s="3"/>
      <c r="G9" s="3"/>
      <c r="H9" s="3"/>
      <c r="I9" s="3"/>
      <c r="J9" s="2"/>
      <c r="K9" s="44"/>
      <c r="L9" s="43">
        <f>O26</f>
        <v>1135.7118240929999</v>
      </c>
      <c r="M9" s="44"/>
      <c r="N9" s="44"/>
      <c r="O9" s="44"/>
    </row>
    <row r="10" spans="1:15" s="15" customFormat="1" ht="12.75" x14ac:dyDescent="0.25">
      <c r="A10" s="10"/>
      <c r="B10" s="10"/>
      <c r="C10" s="10"/>
      <c r="D10" s="10"/>
      <c r="E10" s="9" t="s">
        <v>5</v>
      </c>
      <c r="F10" s="8"/>
      <c r="G10" s="8"/>
      <c r="H10" s="7"/>
      <c r="I10" s="6" t="s">
        <v>45</v>
      </c>
      <c r="J10" s="5"/>
      <c r="K10" s="5"/>
      <c r="L10" s="5"/>
      <c r="M10" s="5"/>
      <c r="N10" s="5"/>
      <c r="O10" s="5"/>
    </row>
    <row r="11" spans="1:15" x14ac:dyDescent="0.25">
      <c r="A11" s="48" t="s">
        <v>6</v>
      </c>
      <c r="B11" s="48" t="s">
        <v>7</v>
      </c>
      <c r="C11" s="48" t="s">
        <v>8</v>
      </c>
      <c r="D11" s="45" t="s">
        <v>9</v>
      </c>
      <c r="E11" s="52" t="s">
        <v>10</v>
      </c>
      <c r="F11" s="53"/>
      <c r="G11" s="53"/>
      <c r="H11" s="53"/>
      <c r="I11" s="53"/>
      <c r="J11" s="54"/>
      <c r="K11" s="1" t="s">
        <v>11</v>
      </c>
      <c r="L11" s="1"/>
      <c r="M11" s="1"/>
      <c r="N11" s="1"/>
      <c r="O11" s="1"/>
    </row>
    <row r="12" spans="1:15" x14ac:dyDescent="0.25">
      <c r="A12" s="49"/>
      <c r="B12" s="49"/>
      <c r="C12" s="49"/>
      <c r="D12" s="51"/>
      <c r="E12" s="45" t="s">
        <v>12</v>
      </c>
      <c r="F12" s="45" t="s">
        <v>13</v>
      </c>
      <c r="G12" s="45" t="s">
        <v>14</v>
      </c>
      <c r="H12" s="45" t="s">
        <v>44</v>
      </c>
      <c r="I12" s="45" t="s">
        <v>15</v>
      </c>
      <c r="J12" s="45" t="s">
        <v>16</v>
      </c>
      <c r="K12" s="47" t="s">
        <v>17</v>
      </c>
      <c r="L12" s="47" t="s">
        <v>14</v>
      </c>
      <c r="M12" s="47" t="s">
        <v>44</v>
      </c>
      <c r="N12" s="47" t="s">
        <v>15</v>
      </c>
      <c r="O12" s="47" t="s">
        <v>18</v>
      </c>
    </row>
    <row r="13" spans="1:15" ht="24.6" customHeight="1" x14ac:dyDescent="0.25">
      <c r="A13" s="50"/>
      <c r="B13" s="50"/>
      <c r="C13" s="50"/>
      <c r="D13" s="46"/>
      <c r="E13" s="46"/>
      <c r="F13" s="46"/>
      <c r="G13" s="46"/>
      <c r="H13" s="46"/>
      <c r="I13" s="46"/>
      <c r="J13" s="46"/>
      <c r="K13" s="47"/>
      <c r="L13" s="47"/>
      <c r="M13" s="47"/>
      <c r="N13" s="47"/>
      <c r="O13" s="47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19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29" customFormat="1" x14ac:dyDescent="0.25">
      <c r="A16" s="22" t="s">
        <v>20</v>
      </c>
      <c r="B16" s="23" t="s">
        <v>32</v>
      </c>
      <c r="C16" s="24" t="s">
        <v>21</v>
      </c>
      <c r="D16" s="25">
        <v>1</v>
      </c>
      <c r="E16" s="26">
        <v>1</v>
      </c>
      <c r="F16" s="26"/>
      <c r="G16" s="27"/>
      <c r="H16" s="27"/>
      <c r="I16" s="28">
        <v>42</v>
      </c>
      <c r="J16" s="26">
        <f>G16+H16+I16</f>
        <v>42</v>
      </c>
      <c r="K16" s="26">
        <v>3</v>
      </c>
      <c r="L16" s="26">
        <f>K16*F16</f>
        <v>0</v>
      </c>
      <c r="M16" s="26">
        <f>K16*H16</f>
        <v>0</v>
      </c>
      <c r="N16" s="26">
        <f>K16*I16</f>
        <v>126</v>
      </c>
      <c r="O16" s="26">
        <f>SUM(L16:N16)</f>
        <v>126</v>
      </c>
    </row>
    <row r="17" spans="1:15" s="29" customFormat="1" x14ac:dyDescent="0.25">
      <c r="A17" s="22" t="s">
        <v>27</v>
      </c>
      <c r="B17" s="23" t="s">
        <v>33</v>
      </c>
      <c r="C17" s="24" t="s">
        <v>21</v>
      </c>
      <c r="D17" s="25">
        <v>1</v>
      </c>
      <c r="E17" s="26">
        <v>1</v>
      </c>
      <c r="F17" s="26"/>
      <c r="G17" s="27"/>
      <c r="H17" s="27"/>
      <c r="I17" s="28">
        <v>40</v>
      </c>
      <c r="J17" s="26">
        <f>SUM(G17:I17)</f>
        <v>40</v>
      </c>
      <c r="K17" s="26">
        <v>2</v>
      </c>
      <c r="L17" s="26"/>
      <c r="M17" s="26"/>
      <c r="N17" s="26">
        <f>K17*I17</f>
        <v>80</v>
      </c>
      <c r="O17" s="26">
        <f>SUM(L17:N17)</f>
        <v>80</v>
      </c>
    </row>
    <row r="18" spans="1:15" s="29" customFormat="1" x14ac:dyDescent="0.25">
      <c r="A18" s="22" t="s">
        <v>28</v>
      </c>
      <c r="B18" s="30" t="s">
        <v>34</v>
      </c>
      <c r="C18" s="24" t="s">
        <v>40</v>
      </c>
      <c r="D18" s="25">
        <v>1</v>
      </c>
      <c r="E18" s="26">
        <v>1</v>
      </c>
      <c r="F18" s="26">
        <v>13.67</v>
      </c>
      <c r="G18" s="27">
        <f>D18*F18</f>
        <v>13.67</v>
      </c>
      <c r="H18" s="27"/>
      <c r="I18" s="28">
        <v>35.83</v>
      </c>
      <c r="J18" s="26">
        <f>G18+H18+I18</f>
        <v>49.5</v>
      </c>
      <c r="K18" s="26">
        <v>1</v>
      </c>
      <c r="L18" s="26">
        <f>K18*F18</f>
        <v>13.67</v>
      </c>
      <c r="M18" s="26">
        <f>D18*H18</f>
        <v>0</v>
      </c>
      <c r="N18" s="26">
        <f>I18*D18</f>
        <v>35.83</v>
      </c>
      <c r="O18" s="26">
        <f>SUM(L18:N18)</f>
        <v>49.5</v>
      </c>
    </row>
    <row r="19" spans="1:15" s="29" customFormat="1" x14ac:dyDescent="0.25">
      <c r="A19" s="22" t="s">
        <v>29</v>
      </c>
      <c r="B19" s="30" t="s">
        <v>35</v>
      </c>
      <c r="C19" s="24" t="s">
        <v>40</v>
      </c>
      <c r="D19" s="25">
        <v>11</v>
      </c>
      <c r="E19" s="26">
        <v>2.1</v>
      </c>
      <c r="F19" s="26">
        <v>13.67</v>
      </c>
      <c r="G19" s="27">
        <f>E19*F19</f>
        <v>28.707000000000001</v>
      </c>
      <c r="H19" s="27"/>
      <c r="I19" s="28">
        <v>9.83</v>
      </c>
      <c r="J19" s="26">
        <f>SUM(G19:I19)</f>
        <v>38.536999999999999</v>
      </c>
      <c r="K19" s="26">
        <f>E19*D19</f>
        <v>23.1</v>
      </c>
      <c r="L19" s="26">
        <f>G19*D19</f>
        <v>315.77699999999999</v>
      </c>
      <c r="M19" s="26">
        <f>D19*H19</f>
        <v>0</v>
      </c>
      <c r="N19" s="26">
        <f>D19*I19</f>
        <v>108.13</v>
      </c>
      <c r="O19" s="26">
        <f>SUM(L19:N19)</f>
        <v>423.90699999999998</v>
      </c>
    </row>
    <row r="20" spans="1:15" s="29" customFormat="1" x14ac:dyDescent="0.25">
      <c r="A20" s="22" t="s">
        <v>30</v>
      </c>
      <c r="B20" s="31" t="s">
        <v>36</v>
      </c>
      <c r="C20" s="24" t="s">
        <v>37</v>
      </c>
      <c r="D20" s="25">
        <v>8</v>
      </c>
      <c r="E20" s="26">
        <v>0.25</v>
      </c>
      <c r="F20" s="26">
        <v>13.67</v>
      </c>
      <c r="G20" s="27">
        <f>E20*F20</f>
        <v>3.4175</v>
      </c>
      <c r="H20" s="27"/>
      <c r="I20" s="28">
        <v>10.55</v>
      </c>
      <c r="J20" s="26">
        <f>SUM(G20:I20)</f>
        <v>13.967499999999999</v>
      </c>
      <c r="K20" s="26">
        <f>E20*D20</f>
        <v>2</v>
      </c>
      <c r="L20" s="26">
        <f>D20*G20</f>
        <v>27.34</v>
      </c>
      <c r="M20" s="26"/>
      <c r="N20" s="26">
        <f>D20*I20</f>
        <v>84.4</v>
      </c>
      <c r="O20" s="26">
        <f>SUM(L20:N20)</f>
        <v>111.74000000000001</v>
      </c>
    </row>
    <row r="21" spans="1:15" x14ac:dyDescent="0.25">
      <c r="A21" s="32"/>
      <c r="B21" s="33" t="s">
        <v>22</v>
      </c>
      <c r="C21" s="34"/>
      <c r="D21" s="34"/>
      <c r="E21" s="34"/>
      <c r="F21" s="34"/>
      <c r="G21" s="34"/>
      <c r="H21" s="34"/>
      <c r="I21" s="34"/>
      <c r="J21" s="34"/>
      <c r="K21" s="35">
        <f>SUM(K16:K20)</f>
        <v>31.1</v>
      </c>
      <c r="L21" s="35">
        <f>SUM(L16:L20)</f>
        <v>356.78699999999998</v>
      </c>
      <c r="M21" s="35">
        <f>SUM(M16:M20)</f>
        <v>0</v>
      </c>
      <c r="N21" s="35">
        <f>SUM(N16:N20)</f>
        <v>434.36</v>
      </c>
      <c r="O21" s="36">
        <f>SUM(O16:O20)</f>
        <v>791.14699999999993</v>
      </c>
    </row>
    <row r="22" spans="1:15" x14ac:dyDescent="0.25">
      <c r="B22" s="37"/>
      <c r="C22" s="38"/>
      <c r="D22" s="38"/>
      <c r="E22" s="39"/>
      <c r="F22" s="40"/>
      <c r="G22" s="39"/>
      <c r="H22" s="40"/>
      <c r="I22" s="40"/>
      <c r="J22" s="40"/>
      <c r="K22" s="55" t="s">
        <v>23</v>
      </c>
      <c r="L22" s="55"/>
      <c r="M22" s="55"/>
      <c r="N22" s="55"/>
      <c r="O22" s="42">
        <f>O21*0.08</f>
        <v>63.291759999999996</v>
      </c>
    </row>
    <row r="23" spans="1:15" x14ac:dyDescent="0.25">
      <c r="B23" s="41"/>
      <c r="C23" s="41"/>
      <c r="D23" s="41"/>
      <c r="E23" s="41"/>
      <c r="F23" s="40"/>
      <c r="G23" s="39"/>
      <c r="H23" s="40"/>
      <c r="I23" s="40"/>
      <c r="J23" s="40"/>
      <c r="K23" s="55" t="s">
        <v>41</v>
      </c>
      <c r="L23" s="55"/>
      <c r="M23" s="55"/>
      <c r="N23" s="55"/>
      <c r="O23" s="42">
        <f>L21*0.2359</f>
        <v>84.166053299999987</v>
      </c>
    </row>
    <row r="24" spans="1:15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55" t="s">
        <v>24</v>
      </c>
      <c r="L24" s="55"/>
      <c r="M24" s="55"/>
      <c r="N24" s="55"/>
      <c r="O24" s="42">
        <f>SUM(O21:O23)</f>
        <v>938.60481329999993</v>
      </c>
    </row>
    <row r="25" spans="1:15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55" t="s">
        <v>25</v>
      </c>
      <c r="L25" s="55"/>
      <c r="M25" s="55"/>
      <c r="N25" s="55"/>
      <c r="O25" s="42">
        <f>O24*0.21</f>
        <v>197.10701079299997</v>
      </c>
    </row>
    <row r="26" spans="1:15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55" t="s">
        <v>26</v>
      </c>
      <c r="L26" s="55"/>
      <c r="M26" s="55"/>
      <c r="N26" s="55"/>
      <c r="O26" s="42">
        <f>O24+O25</f>
        <v>1135.7118240929999</v>
      </c>
    </row>
  </sheetData>
  <mergeCells count="34">
    <mergeCell ref="K26:N26"/>
    <mergeCell ref="I12:I13"/>
    <mergeCell ref="J12:J13"/>
    <mergeCell ref="K12:K13"/>
    <mergeCell ref="L12:L13"/>
    <mergeCell ref="M12:M13"/>
    <mergeCell ref="N12:N13"/>
    <mergeCell ref="K22:N22"/>
    <mergeCell ref="K23:N23"/>
    <mergeCell ref="K24:N24"/>
    <mergeCell ref="K25:N25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J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25"/>
  <sheetViews>
    <sheetView workbookViewId="0">
      <selection activeCell="T23" sqref="T23"/>
    </sheetView>
  </sheetViews>
  <sheetFormatPr defaultRowHeight="15" x14ac:dyDescent="0.25"/>
  <cols>
    <col min="1" max="1" width="4.28515625" customWidth="1"/>
    <col min="2" max="2" width="33.7109375" customWidth="1"/>
    <col min="3" max="3" width="5.5703125" customWidth="1"/>
    <col min="4" max="6" width="7.28515625" customWidth="1"/>
    <col min="7" max="7" width="6.5703125" customWidth="1"/>
    <col min="8" max="8" width="6.42578125" customWidth="1"/>
    <col min="9" max="9" width="7.7109375" customWidth="1"/>
    <col min="10" max="10" width="7.28515625" customWidth="1"/>
    <col min="11" max="11" width="8.5703125" customWidth="1"/>
    <col min="12" max="12" width="8.28515625" customWidth="1"/>
    <col min="13" max="13" width="6.7109375" customWidth="1"/>
    <col min="14" max="15" width="8.28515625" customWidth="1"/>
  </cols>
  <sheetData>
    <row r="1" spans="1:15" s="15" customFormat="1" ht="18.75" x14ac:dyDescent="0.3">
      <c r="A1" s="13" t="s">
        <v>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8.75" x14ac:dyDescent="0.3">
      <c r="A2" s="13" t="s">
        <v>47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ht="12.75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ht="15.75" x14ac:dyDescent="0.25">
      <c r="A4" s="16">
        <v>1</v>
      </c>
      <c r="B4" s="14" t="s">
        <v>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ht="15.75" x14ac:dyDescent="0.25">
      <c r="A5" s="16">
        <v>2</v>
      </c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ht="15.75" x14ac:dyDescent="0.25">
      <c r="A6" s="16">
        <v>3</v>
      </c>
      <c r="B6" s="14" t="s">
        <v>38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ht="15.75" x14ac:dyDescent="0.25">
      <c r="A7" s="16">
        <v>4</v>
      </c>
      <c r="B7" s="14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ht="15.75" x14ac:dyDescent="0.25">
      <c r="A8" s="17">
        <v>5</v>
      </c>
      <c r="B8" s="11" t="s">
        <v>4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4" t="s">
        <v>43</v>
      </c>
      <c r="F9" s="3"/>
      <c r="G9" s="3"/>
      <c r="H9" s="3"/>
      <c r="I9" s="3"/>
      <c r="J9" s="2"/>
      <c r="K9" s="44"/>
      <c r="L9" s="43">
        <f>O23</f>
        <v>958.94499358999997</v>
      </c>
      <c r="M9" s="44"/>
      <c r="N9" s="44"/>
      <c r="O9" s="44"/>
    </row>
    <row r="10" spans="1:15" s="15" customFormat="1" ht="12.75" x14ac:dyDescent="0.25">
      <c r="A10" s="10"/>
      <c r="B10" s="10"/>
      <c r="C10" s="10"/>
      <c r="D10" s="10"/>
      <c r="E10" s="9" t="s">
        <v>5</v>
      </c>
      <c r="F10" s="8"/>
      <c r="G10" s="8"/>
      <c r="H10" s="7"/>
      <c r="I10" s="6" t="s">
        <v>45</v>
      </c>
      <c r="J10" s="5"/>
      <c r="K10" s="5"/>
      <c r="L10" s="5"/>
      <c r="M10" s="5"/>
      <c r="N10" s="5"/>
      <c r="O10" s="5"/>
    </row>
    <row r="11" spans="1:15" x14ac:dyDescent="0.25">
      <c r="A11" s="48" t="s">
        <v>6</v>
      </c>
      <c r="B11" s="48" t="s">
        <v>7</v>
      </c>
      <c r="C11" s="48" t="s">
        <v>8</v>
      </c>
      <c r="D11" s="45"/>
      <c r="E11" s="52" t="s">
        <v>10</v>
      </c>
      <c r="F11" s="53"/>
      <c r="G11" s="53"/>
      <c r="H11" s="53"/>
      <c r="I11" s="53"/>
      <c r="J11" s="54"/>
      <c r="K11" s="1" t="s">
        <v>11</v>
      </c>
      <c r="L11" s="1"/>
      <c r="M11" s="1"/>
      <c r="N11" s="1"/>
      <c r="O11" s="1"/>
    </row>
    <row r="12" spans="1:15" x14ac:dyDescent="0.25">
      <c r="A12" s="49"/>
      <c r="B12" s="49"/>
      <c r="C12" s="49"/>
      <c r="D12" s="51"/>
      <c r="E12" s="45" t="s">
        <v>12</v>
      </c>
      <c r="F12" s="45" t="s">
        <v>13</v>
      </c>
      <c r="G12" s="45" t="s">
        <v>14</v>
      </c>
      <c r="H12" s="45" t="s">
        <v>44</v>
      </c>
      <c r="I12" s="45" t="s">
        <v>15</v>
      </c>
      <c r="J12" s="45" t="s">
        <v>16</v>
      </c>
      <c r="K12" s="47" t="s">
        <v>17</v>
      </c>
      <c r="L12" s="47" t="s">
        <v>14</v>
      </c>
      <c r="M12" s="47" t="s">
        <v>44</v>
      </c>
      <c r="N12" s="47" t="s">
        <v>15</v>
      </c>
      <c r="O12" s="47" t="s">
        <v>18</v>
      </c>
    </row>
    <row r="13" spans="1:15" ht="49.15" customHeight="1" x14ac:dyDescent="0.25">
      <c r="A13" s="50"/>
      <c r="B13" s="50"/>
      <c r="C13" s="50"/>
      <c r="D13" s="46"/>
      <c r="E13" s="46"/>
      <c r="F13" s="46"/>
      <c r="G13" s="46"/>
      <c r="H13" s="46"/>
      <c r="I13" s="46"/>
      <c r="J13" s="46"/>
      <c r="K13" s="47"/>
      <c r="L13" s="47"/>
      <c r="M13" s="47"/>
      <c r="N13" s="47"/>
      <c r="O13" s="47"/>
    </row>
    <row r="14" spans="1:15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</row>
    <row r="15" spans="1:15" x14ac:dyDescent="0.25">
      <c r="A15" s="19"/>
      <c r="B15" s="20" t="s">
        <v>19</v>
      </c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s="29" customFormat="1" x14ac:dyDescent="0.25">
      <c r="A16" s="22" t="s">
        <v>20</v>
      </c>
      <c r="B16" s="23" t="s">
        <v>32</v>
      </c>
      <c r="C16" s="24" t="s">
        <v>21</v>
      </c>
      <c r="D16" s="25">
        <v>3</v>
      </c>
      <c r="E16" s="26">
        <v>1</v>
      </c>
      <c r="F16" s="26"/>
      <c r="G16" s="27"/>
      <c r="H16" s="27"/>
      <c r="I16" s="28">
        <v>42</v>
      </c>
      <c r="J16" s="26">
        <f>G16+H16+I16</f>
        <v>42</v>
      </c>
      <c r="K16" s="26">
        <v>3</v>
      </c>
      <c r="L16" s="26">
        <f>K16*F16</f>
        <v>0</v>
      </c>
      <c r="M16" s="26">
        <f>K16*H16</f>
        <v>0</v>
      </c>
      <c r="N16" s="26">
        <f>D16*I16</f>
        <v>126</v>
      </c>
      <c r="O16" s="26">
        <f>SUM(L16:N16)</f>
        <v>126</v>
      </c>
    </row>
    <row r="17" spans="1:15" s="29" customFormat="1" x14ac:dyDescent="0.25">
      <c r="A17" s="22" t="s">
        <v>27</v>
      </c>
      <c r="B17" s="23" t="s">
        <v>33</v>
      </c>
      <c r="C17" s="24" t="s">
        <v>21</v>
      </c>
      <c r="D17" s="25">
        <v>2</v>
      </c>
      <c r="E17" s="26">
        <v>1</v>
      </c>
      <c r="F17" s="26"/>
      <c r="G17" s="27"/>
      <c r="H17" s="27"/>
      <c r="I17" s="28">
        <v>40</v>
      </c>
      <c r="J17" s="26">
        <v>37</v>
      </c>
      <c r="K17" s="26">
        <v>2</v>
      </c>
      <c r="L17" s="26"/>
      <c r="M17" s="26"/>
      <c r="N17" s="26">
        <f>D17*I17</f>
        <v>80</v>
      </c>
      <c r="O17" s="26">
        <f>SUM(L17:N17)</f>
        <v>80</v>
      </c>
    </row>
    <row r="18" spans="1:15" s="29" customFormat="1" x14ac:dyDescent="0.25">
      <c r="A18" s="22" t="s">
        <v>28</v>
      </c>
      <c r="B18" s="30" t="s">
        <v>34</v>
      </c>
      <c r="C18" s="24" t="s">
        <v>21</v>
      </c>
      <c r="D18" s="25">
        <v>1</v>
      </c>
      <c r="E18" s="26">
        <v>1</v>
      </c>
      <c r="F18" s="26">
        <v>13.67</v>
      </c>
      <c r="G18" s="27">
        <f>E18*F18</f>
        <v>13.67</v>
      </c>
      <c r="H18" s="27"/>
      <c r="I18" s="28">
        <v>35.83</v>
      </c>
      <c r="J18" s="26">
        <f>G18+H18+I18</f>
        <v>49.5</v>
      </c>
      <c r="K18" s="26">
        <v>1</v>
      </c>
      <c r="L18" s="26">
        <f>K18*F18</f>
        <v>13.67</v>
      </c>
      <c r="M18" s="26">
        <f>D18*H18</f>
        <v>0</v>
      </c>
      <c r="N18" s="26">
        <f>+D18*I18</f>
        <v>35.83</v>
      </c>
      <c r="O18" s="26">
        <f>SUM(L18:N18)</f>
        <v>49.5</v>
      </c>
    </row>
    <row r="19" spans="1:15" s="29" customFormat="1" ht="25.5" x14ac:dyDescent="0.25">
      <c r="A19" s="22" t="s">
        <v>29</v>
      </c>
      <c r="B19" s="30" t="s">
        <v>39</v>
      </c>
      <c r="C19" s="24" t="s">
        <v>40</v>
      </c>
      <c r="D19" s="25">
        <v>11</v>
      </c>
      <c r="E19" s="26">
        <v>2.73</v>
      </c>
      <c r="F19" s="26">
        <v>13.67</v>
      </c>
      <c r="G19" s="27">
        <f>E19*F19</f>
        <v>37.319099999999999</v>
      </c>
      <c r="H19" s="27">
        <v>3.25</v>
      </c>
      <c r="I19" s="28">
        <v>8.5</v>
      </c>
      <c r="J19" s="26">
        <f>SUM(G19:I19)</f>
        <v>49.069099999999999</v>
      </c>
      <c r="K19" s="26">
        <f>E19*D19</f>
        <v>30.03</v>
      </c>
      <c r="L19" s="26">
        <f>F19*K19</f>
        <v>410.51010000000002</v>
      </c>
      <c r="M19" s="26">
        <f>H19*D19</f>
        <v>35.75</v>
      </c>
      <c r="N19" s="26">
        <f>I19*D19</f>
        <v>93.5</v>
      </c>
      <c r="O19" s="26">
        <f>SUM(L19:N19)</f>
        <v>539.76009999999997</v>
      </c>
    </row>
    <row r="20" spans="1:15" x14ac:dyDescent="0.25">
      <c r="A20" s="32"/>
      <c r="B20" s="33" t="s">
        <v>22</v>
      </c>
      <c r="C20" s="34"/>
      <c r="D20" s="34"/>
      <c r="E20" s="34"/>
      <c r="F20" s="34"/>
      <c r="G20" s="34"/>
      <c r="H20" s="34"/>
      <c r="I20" s="34"/>
      <c r="J20" s="34"/>
      <c r="K20" s="35">
        <f>SUM(K16:K19)</f>
        <v>36.03</v>
      </c>
      <c r="L20" s="35">
        <f>SUM(L16:L19)</f>
        <v>424.18010000000004</v>
      </c>
      <c r="M20" s="35">
        <f>SUM(M16:M19)</f>
        <v>35.75</v>
      </c>
      <c r="N20" s="35">
        <f>SUM(N16:N19)</f>
        <v>335.33</v>
      </c>
      <c r="O20" s="36">
        <f>SUM(O16:O19)</f>
        <v>795.26009999999997</v>
      </c>
    </row>
    <row r="21" spans="1:15" x14ac:dyDescent="0.25">
      <c r="B21" s="37"/>
      <c r="C21" s="38"/>
      <c r="D21" s="38"/>
      <c r="E21" s="39"/>
      <c r="F21" s="40"/>
      <c r="G21" s="39"/>
      <c r="H21" s="40"/>
      <c r="I21" s="40"/>
      <c r="J21" s="40"/>
      <c r="K21" s="55" t="s">
        <v>23</v>
      </c>
      <c r="L21" s="55"/>
      <c r="M21" s="55"/>
      <c r="N21" s="55"/>
      <c r="O21" s="42">
        <f>O20*0.08</f>
        <v>63.620807999999997</v>
      </c>
    </row>
    <row r="22" spans="1:15" x14ac:dyDescent="0.25">
      <c r="B22" s="41"/>
      <c r="C22" s="41"/>
      <c r="D22" s="41"/>
      <c r="E22" s="41"/>
      <c r="F22" s="40"/>
      <c r="G22" s="39"/>
      <c r="H22" s="40"/>
      <c r="I22" s="40"/>
      <c r="J22" s="40"/>
      <c r="K22" s="55" t="s">
        <v>41</v>
      </c>
      <c r="L22" s="55"/>
      <c r="M22" s="55"/>
      <c r="N22" s="55"/>
      <c r="O22" s="42">
        <f>L20*0.2359</f>
        <v>100.06408559</v>
      </c>
    </row>
    <row r="23" spans="1:15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55" t="s">
        <v>24</v>
      </c>
      <c r="L23" s="55"/>
      <c r="M23" s="55"/>
      <c r="N23" s="55"/>
      <c r="O23" s="42">
        <f>SUM(O20:O22)</f>
        <v>958.94499358999997</v>
      </c>
    </row>
    <row r="24" spans="1:15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55" t="s">
        <v>25</v>
      </c>
      <c r="L24" s="55"/>
      <c r="M24" s="55"/>
      <c r="N24" s="55"/>
      <c r="O24" s="42">
        <f>O23*0.21</f>
        <v>201.37844865389999</v>
      </c>
    </row>
    <row r="25" spans="1:15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55" t="s">
        <v>26</v>
      </c>
      <c r="L25" s="55"/>
      <c r="M25" s="55"/>
      <c r="N25" s="55"/>
      <c r="O25" s="42">
        <f>SUM(O23:O24)</f>
        <v>1160.3234422439</v>
      </c>
    </row>
  </sheetData>
  <mergeCells count="34">
    <mergeCell ref="K25:N25"/>
    <mergeCell ref="I12:I13"/>
    <mergeCell ref="J12:J13"/>
    <mergeCell ref="K12:K13"/>
    <mergeCell ref="L12:L13"/>
    <mergeCell ref="M12:M13"/>
    <mergeCell ref="N12:N13"/>
    <mergeCell ref="K21:N21"/>
    <mergeCell ref="K22:N22"/>
    <mergeCell ref="K23:N23"/>
    <mergeCell ref="K24:N24"/>
    <mergeCell ref="A11:A13"/>
    <mergeCell ref="B11:B13"/>
    <mergeCell ref="C11:C13"/>
    <mergeCell ref="D11:D13"/>
    <mergeCell ref="E11:J11"/>
    <mergeCell ref="K11:O11"/>
    <mergeCell ref="E12:E13"/>
    <mergeCell ref="F12:F13"/>
    <mergeCell ref="G12:G13"/>
    <mergeCell ref="H12:H13"/>
    <mergeCell ref="O12:O13"/>
    <mergeCell ref="B7:O7"/>
    <mergeCell ref="B8:O8"/>
    <mergeCell ref="A9:D10"/>
    <mergeCell ref="E10:H10"/>
    <mergeCell ref="I10:O10"/>
    <mergeCell ref="E9:J9"/>
    <mergeCell ref="B6:O6"/>
    <mergeCell ref="A1:O1"/>
    <mergeCell ref="A2:O2"/>
    <mergeCell ref="A3:O3"/>
    <mergeCell ref="B4:O4"/>
    <mergeCell ref="B5:O5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Pontonu demontēšana</vt:lpstr>
      <vt:lpstr>Pontonu uzstādīšana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2021-01-10T10:03:11Z</cp:lastPrinted>
  <dcterms:created xsi:type="dcterms:W3CDTF">2018-11-23T12:55:41Z</dcterms:created>
  <dcterms:modified xsi:type="dcterms:W3CDTF">2024-12-22T11:04:40Z</dcterms:modified>
  <cp:category/>
</cp:coreProperties>
</file>