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svaris.lv/webdav/wordstorage/"/>
    </mc:Choice>
  </mc:AlternateContent>
  <bookViews>
    <workbookView xWindow="-120" yWindow="-120" windowWidth="20730" windowHeight="11040" activeTab="0"/>
  </bookViews>
  <sheets>
    <sheet name="Pielikums nr.1" sheetId="1" r:id="rId3"/>
    <sheet name="Pielikums nr.3" sheetId="3" r:id="rId4"/>
    <sheet name="Pielikums nr.2" sheetId="2" r:id="rId5"/>
  </sheets>
  <definedNames/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<sst xmlns="http://schemas.openxmlformats.org/spreadsheetml/2006/main" count="42" uniqueCount="39">
  <si>
    <t>Garums (m)</t>
  </si>
  <si>
    <t>Platums (m)</t>
  </si>
  <si>
    <t>Laukums (m²)</t>
  </si>
  <si>
    <t>Ceļa/ielas nosaukums</t>
  </si>
  <si>
    <t>asfalts</t>
  </si>
  <si>
    <t>Segums</t>
  </si>
  <si>
    <t>Vac</t>
  </si>
  <si>
    <t>Caurteku skaits</t>
  </si>
  <si>
    <t>Caurteku vērtība</t>
  </si>
  <si>
    <t>Ceļa zīmju skaits ar stabiem</t>
  </si>
  <si>
    <t>Ceļa zīmju vērtība</t>
  </si>
  <si>
    <t>Nesošās kārtas biezums (m)</t>
  </si>
  <si>
    <t>Smilts slāņa biezums (m)</t>
  </si>
  <si>
    <t>Nomales biezums (m)</t>
  </si>
  <si>
    <t>Ceļa/ ielas nosaukums</t>
  </si>
  <si>
    <r>
      <t xml:space="preserve">nomaļu vērtība  </t>
    </r>
    <r>
      <rPr>
        <b/>
        <sz val="11"/>
        <color theme="1"/>
        <rFont val="Times New Roman"/>
        <family val="1"/>
        <charset val="186"/>
      </rPr>
      <t>NOMv</t>
    </r>
  </si>
  <si>
    <r>
      <t xml:space="preserve">Asfaltbetona vērtība        </t>
    </r>
    <r>
      <rPr>
        <b/>
        <sz val="11"/>
        <color theme="1"/>
        <rFont val="Times New Roman"/>
        <family val="1"/>
        <charset val="186"/>
      </rPr>
      <t xml:space="preserve"> ACv</t>
    </r>
  </si>
  <si>
    <r>
      <t xml:space="preserve">nesaistītā minerālmateriāla seguma/ nesošās kārtas vērtība     </t>
    </r>
    <r>
      <rPr>
        <b/>
        <sz val="11"/>
        <color theme="1"/>
        <rFont val="Times New Roman"/>
        <family val="1"/>
        <charset val="186"/>
      </rPr>
      <t>NMv</t>
    </r>
  </si>
  <si>
    <r>
      <t xml:space="preserve">salizturīgā smilts slāņa vērtība     </t>
    </r>
    <r>
      <rPr>
        <b/>
        <sz val="11"/>
        <color theme="1"/>
        <rFont val="Times New Roman"/>
        <family val="1"/>
        <charset val="186"/>
      </rPr>
      <t>SLZv</t>
    </r>
  </si>
  <si>
    <r>
      <t xml:space="preserve">jauna autoceļa konstrukcijas vērtība    </t>
    </r>
    <r>
      <rPr>
        <b/>
        <sz val="11"/>
        <color theme="1"/>
        <rFont val="Times New Roman"/>
        <family val="1"/>
        <charset val="186"/>
      </rPr>
      <t>Vsk</t>
    </r>
  </si>
  <si>
    <r>
      <t xml:space="preserve">autoceļu segas konstrukcijas vērtība, ievērojot nolietojumu (eur)  </t>
    </r>
    <r>
      <rPr>
        <b/>
        <sz val="11"/>
        <color theme="1"/>
        <rFont val="Times New Roman"/>
        <family val="1"/>
        <charset val="186"/>
      </rPr>
      <t>VskN</t>
    </r>
  </si>
  <si>
    <r>
      <t xml:space="preserve">mākslīgo būvju vērtība (eur)  </t>
    </r>
    <r>
      <rPr>
        <b/>
        <sz val="11"/>
        <color theme="1"/>
        <rFont val="Times New Roman"/>
        <family val="1"/>
        <charset val="186"/>
      </rPr>
      <t>Vmb</t>
    </r>
  </si>
  <si>
    <r>
      <t xml:space="preserve">inženierbūvju vērtība (eur)  </t>
    </r>
    <r>
      <rPr>
        <b/>
        <sz val="11"/>
        <color theme="1"/>
        <rFont val="Times New Roman"/>
        <family val="1"/>
        <charset val="186"/>
      </rPr>
      <t>VinŽbūv</t>
    </r>
  </si>
  <si>
    <r>
      <t xml:space="preserve">satiksmes organizācijas tehnisko līdzekļu vērtība (eur)           </t>
    </r>
    <r>
      <rPr>
        <b/>
        <sz val="11"/>
        <color theme="1"/>
        <rFont val="Times New Roman"/>
        <family val="1"/>
        <charset val="186"/>
      </rPr>
      <t>Vsotl</t>
    </r>
  </si>
  <si>
    <r>
      <t xml:space="preserve">autoceļa vērtība (eur)  </t>
    </r>
    <r>
      <rPr>
        <b/>
        <sz val="11"/>
        <color theme="1"/>
        <rFont val="Times New Roman"/>
        <family val="1"/>
        <charset val="186"/>
      </rPr>
      <t>Vac</t>
    </r>
  </si>
  <si>
    <t>Ielas/ceļa nosaukums</t>
  </si>
  <si>
    <t>Ielas/ceļa vērtība (EUR)</t>
  </si>
  <si>
    <t>Īpašuma kadastra apzīmējums</t>
  </si>
  <si>
    <t>Ielas/ceļa garums (m)</t>
  </si>
  <si>
    <t>N.P.K.</t>
  </si>
  <si>
    <t>Ielu un ceļu vērtību aprēķins</t>
  </si>
  <si>
    <t>Ielu un ceļu tehniskā specifikācija</t>
  </si>
  <si>
    <t>Ielu un ceļu vērtība un kadastrālā piederība</t>
  </si>
  <si>
    <t>Pļaviņu apvienības asfalta seguma ielas un ceļi</t>
  </si>
  <si>
    <t>1.pielikums</t>
  </si>
  <si>
    <t xml:space="preserve">3.pielikums </t>
  </si>
  <si>
    <t>2.pielikums</t>
  </si>
  <si>
    <t>Uļļu iela</t>
  </si>
  <si>
    <t>Uļļu iela ar asfalta segumu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</si>
</sst>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4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Arial"/>
      <family val="2"/>
      <charset val="186"/>
    </font>
    <font>
      <b/>
      <sz val="12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1"/>
      <color theme="1"/>
      <name val="Calibri"/>
      <family val="2"/>
      <charset val="186"/>
    </font>
    <font>
      <sz val="12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1"/>
      <color indexed="8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/>
      <bottom style="thin">
        <color auto="1"/>
      </bottom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6" fillId="0" borderId="0">
      <alignment/>
      <protection/>
    </xf>
  </cellStyleXfs>
  <cellXfs count="3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0" fontId="3" fillId="0" borderId="0" xfId="0" applyFont="1"/>
    <xf numFmtId="0" fontId="2" fillId="0" borderId="4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64" fontId="9" fillId="0" borderId="4" xfId="20" applyNumberFormat="1" applyFont="1" applyBorder="1" applyAlignment="1">
      <alignment horizontal="center" vertical="center" wrapText="1"/>
      <protection/>
    </xf>
    <xf numFmtId="0" fontId="10" fillId="0" borderId="0" xfId="0" applyFont="1"/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vertical="center" wrapText="1"/>
    </xf>
    <xf numFmtId="0" fontId="12" fillId="0" borderId="0" xfId="0" applyFont="1"/>
    <xf numFmtId="0" fontId="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</cellXfs>
  <cellStyles count="7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Parasts 2 2" xfId="2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worksheet" Target="worksheets/sheet2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Relationship Id="rId6" Type="http://schemas.openxmlformats.org/officeDocument/2006/relationships/sharedStrings" Target="sharedStrings.xml" /><Relationship Id="rId2" Type="http://schemas.openxmlformats.org/officeDocument/2006/relationships/styles" Target="styles.xml" /><Relationship Id="rId7" Type="http://schemas.openxmlformats.org/officeDocument/2006/relationships/calcChain" Target="calcChain.xml" /><Relationship Id="rId5" Type="http://schemas.openxmlformats.org/officeDocument/2006/relationships/worksheet" Target="worksheets/sheet3.xml" 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FE664763-E088-4FA5-AFFE-B55344B4E646}">
  <dimension ref="A1:M6"/>
  <sheetViews>
    <sheetView tabSelected="1" workbookViewId="0" topLeftCell="A1">
      <selection pane="topLeft" activeCell="G9" sqref="G9"/>
    </sheetView>
  </sheetViews>
  <sheetFormatPr defaultRowHeight="15"/>
  <cols>
    <col min="1" max="1" width="26.2857142857143" style="17" customWidth="1"/>
    <col min="2" max="3" width="8.14285714285714" style="17" customWidth="1"/>
    <col min="4" max="4" width="9.42857142857143" style="17" customWidth="1"/>
    <col min="5" max="5" width="8.28571428571429" style="17" customWidth="1"/>
    <col min="6" max="6" width="9.71428571428571" style="17" customWidth="1"/>
    <col min="7" max="7" width="8.28571428571429" style="17" customWidth="1"/>
    <col min="8" max="8" width="9" style="17" customWidth="1"/>
    <col min="9" max="9" width="9.71428571428571" style="17" customWidth="1"/>
    <col min="10" max="10" width="9.85714285714286" style="17" customWidth="1"/>
    <col min="11" max="11" width="9.14285714285714" style="17" customWidth="1"/>
    <col min="12" max="12" width="7.42857142857143" style="17" customWidth="1"/>
    <col min="13" max="13" width="11.5714285714286" style="17" customWidth="1"/>
    <col min="14" max="16384" width="9.14285714285714" style="17"/>
  </cols>
  <sheetData>
    <row r="1" spans="12:12" ht="15">
      <c r="L1" s="27" t="s">
        <v>34</v>
      </c>
    </row>
    <row r="2" spans="1:13" ht="15.75">
      <c r="A2" s="12" t="s">
        <v>31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ht="9" customHeight="1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3" ht="66.75" customHeight="1">
      <c r="A4" s="18" t="s">
        <v>3</v>
      </c>
      <c r="B4" s="18" t="s">
        <v>0</v>
      </c>
      <c r="C4" s="18" t="s">
        <v>1</v>
      </c>
      <c r="D4" s="18" t="s">
        <v>2</v>
      </c>
      <c r="E4" s="18" t="s">
        <v>5</v>
      </c>
      <c r="F4" s="18" t="s">
        <v>11</v>
      </c>
      <c r="G4" s="18" t="s">
        <v>12</v>
      </c>
      <c r="H4" s="18" t="s">
        <v>13</v>
      </c>
      <c r="I4" s="18" t="s">
        <v>7</v>
      </c>
      <c r="J4" s="18" t="s">
        <v>8</v>
      </c>
      <c r="K4" s="18" t="s">
        <v>9</v>
      </c>
      <c r="L4" s="18" t="s">
        <v>10</v>
      </c>
      <c r="M4" s="18" t="s">
        <v>6</v>
      </c>
    </row>
    <row r="5" spans="1:13" ht="18.75" customHeight="1">
      <c r="A5" s="33" t="s">
        <v>38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" ht="15">
      <c r="A6" s="13" t="s">
        <v>37</v>
      </c>
      <c r="B6" s="16">
        <v>330</v>
      </c>
      <c r="C6" s="15">
        <v>5</v>
      </c>
      <c r="D6" s="15">
        <f t="shared" si="0" ref="D6">B6*C6</f>
        <v>1650</v>
      </c>
      <c r="E6" s="15" t="s">
        <v>4</v>
      </c>
      <c r="F6" s="15">
        <v>0.30</v>
      </c>
      <c r="G6" s="15">
        <v>0.30</v>
      </c>
      <c r="H6" s="15">
        <v>0.15</v>
      </c>
      <c r="I6" s="16">
        <v>0</v>
      </c>
      <c r="J6" s="15">
        <v>0</v>
      </c>
      <c r="K6" s="16">
        <v>0</v>
      </c>
      <c r="L6" s="15">
        <v>0</v>
      </c>
      <c r="M6" s="32">
        <f>'Pielikums nr.2'!K6</f>
        <v>29725.754850000005</v>
      </c>
    </row>
  </sheetData>
  <mergeCells count="2">
    <mergeCell ref="A2:M2"/>
    <mergeCell ref="A5:M5"/>
  </mergeCells>
  <pageMargins left="0" right="0" top="0.354330708661417" bottom="0.354330708661417" header="0.31496062992126" footer="0.31496062992126"/>
  <pageSetup orientation="landscape" paperSize="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565A73C-1373-4C03-928D-CACBE40B1A96}">
  <dimension ref="A1:H11"/>
  <sheetViews>
    <sheetView workbookViewId="0" topLeftCell="A1">
      <selection pane="topLeft" activeCell="D13" sqref="D13"/>
    </sheetView>
  </sheetViews>
  <sheetFormatPr defaultRowHeight="15"/>
  <cols>
    <col min="1" max="1" width="7.57142857142857" style="20" customWidth="1"/>
    <col min="2" max="2" width="38" style="17" customWidth="1"/>
    <col min="3" max="3" width="18.5714285714286" style="17" customWidth="1"/>
    <col min="4" max="4" width="10.5714285714286" style="17" customWidth="1"/>
    <col min="5" max="5" width="12" style="17" customWidth="1"/>
    <col min="6" max="16384" width="9.14285714285714" style="17"/>
  </cols>
  <sheetData>
    <row r="1" spans="4:5" ht="15">
      <c r="D1" s="9" t="s">
        <v>35</v>
      </c>
      <c r="E1" s="8"/>
    </row>
    <row r="2" spans="1:5" ht="26.25" customHeight="1">
      <c r="A2" s="10" t="s">
        <v>32</v>
      </c>
      <c r="B2" s="10"/>
      <c r="C2" s="10"/>
      <c r="D2" s="10"/>
      <c r="E2" s="10"/>
    </row>
    <row r="3" spans="1:5" ht="11.25" customHeight="1">
      <c r="A3" s="14"/>
      <c r="B3" s="14"/>
      <c r="C3" s="14"/>
      <c r="D3" s="14"/>
      <c r="E3" s="14"/>
    </row>
    <row r="4" spans="1:5" ht="47.25">
      <c r="A4" s="22" t="s">
        <v>29</v>
      </c>
      <c r="B4" s="22" t="s">
        <v>25</v>
      </c>
      <c r="C4" s="23" t="s">
        <v>27</v>
      </c>
      <c r="D4" s="22" t="s">
        <v>28</v>
      </c>
      <c r="E4" s="22" t="s">
        <v>26</v>
      </c>
    </row>
    <row r="5" spans="2:5" ht="20.25" customHeight="1" thickBot="1">
      <c r="B5" s="7" t="s">
        <v>33</v>
      </c>
      <c r="C5" s="7"/>
      <c r="D5" s="7"/>
      <c r="E5" s="7"/>
    </row>
    <row r="6" spans="1:5" ht="12.75" customHeight="1" thickTop="1">
      <c r="A6" s="2">
        <v>10</v>
      </c>
      <c r="B6" s="2" t="s">
        <v>37</v>
      </c>
      <c r="C6" s="29">
        <v>32130010274</v>
      </c>
      <c r="D6" s="6">
        <v>330</v>
      </c>
      <c r="E6" s="4">
        <f>'Pielikums nr.1'!M6</f>
        <v>29725.754850000005</v>
      </c>
    </row>
    <row r="7" spans="1:5" ht="12.75" customHeight="1" thickBot="1">
      <c r="A7" s="1"/>
      <c r="B7" s="1"/>
      <c r="C7" s="30">
        <v>32130010278</v>
      </c>
      <c r="D7" s="5"/>
      <c r="E7" s="3"/>
    </row>
    <row r="8" ht="15.75" thickTop="1"/>
    <row r="11" spans="8:8" ht="15">
      <c r="H11" s="24"/>
    </row>
  </sheetData>
  <mergeCells count="7">
    <mergeCell ref="A2:E2"/>
    <mergeCell ref="D1:E1"/>
    <mergeCell ref="B5:E5"/>
    <mergeCell ref="D6:D7"/>
    <mergeCell ref="E6:E7"/>
    <mergeCell ref="B6:B7"/>
    <mergeCell ref="A6:A7"/>
  </mergeCells>
  <pageMargins left="0.7" right="0.7" top="0.75" bottom="0.75" header="0.3" footer="0.3"/>
  <pageSetup orientation="portrait" paperSize="9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0E73ED1-0FF2-40B7-873D-A5B3F8323BE8}">
  <dimension ref="A1:N6"/>
  <sheetViews>
    <sheetView workbookViewId="0" topLeftCell="A1">
      <selection pane="topLeft" activeCell="H18" sqref="H18"/>
    </sheetView>
  </sheetViews>
  <sheetFormatPr defaultRowHeight="15"/>
  <cols>
    <col min="1" max="1" width="14.2857142857143" style="17" customWidth="1"/>
    <col min="2" max="2" width="12.8571428571429" style="17" customWidth="1"/>
    <col min="3" max="3" width="11.4285714285714" style="17" customWidth="1"/>
    <col min="4" max="4" width="17.1428571428571" style="17" customWidth="1"/>
    <col min="5" max="5" width="10.8571428571429" style="17" customWidth="1"/>
    <col min="6" max="6" width="13.1428571428571" style="17" customWidth="1"/>
    <col min="7" max="7" width="15.1428571428571" style="17" customWidth="1"/>
    <col min="8" max="8" width="10.4285714285714" style="17" customWidth="1"/>
    <col min="9" max="9" width="12" style="17" customWidth="1"/>
    <col min="10" max="10" width="13" style="17" customWidth="1"/>
    <col min="11" max="11" width="11.5714285714286" style="17" customWidth="1"/>
    <col min="12" max="16384" width="9.14285714285714" style="17"/>
  </cols>
  <sheetData>
    <row r="1" spans="10:11" ht="15">
      <c r="J1" s="9" t="s">
        <v>36</v>
      </c>
      <c r="K1" s="8"/>
    </row>
    <row r="2" spans="1:11" ht="15.75">
      <c r="A2" s="12" t="s">
        <v>30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ht="9.75" customHeight="1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ht="76.5" customHeight="1">
      <c r="A4" s="21" t="s">
        <v>14</v>
      </c>
      <c r="B4" s="21" t="s">
        <v>16</v>
      </c>
      <c r="C4" s="21" t="s">
        <v>15</v>
      </c>
      <c r="D4" s="21" t="s">
        <v>17</v>
      </c>
      <c r="E4" s="21" t="s">
        <v>18</v>
      </c>
      <c r="F4" s="21" t="s">
        <v>19</v>
      </c>
      <c r="G4" s="21" t="s">
        <v>20</v>
      </c>
      <c r="H4" s="21" t="s">
        <v>21</v>
      </c>
      <c r="I4" s="21" t="s">
        <v>22</v>
      </c>
      <c r="J4" s="21" t="s">
        <v>23</v>
      </c>
      <c r="K4" s="21" t="s">
        <v>24</v>
      </c>
    </row>
    <row r="5" spans="1:14" ht="18.75" customHeight="1">
      <c r="A5" s="11" t="s">
        <v>38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26"/>
      <c r="M5" s="26"/>
      <c r="N5" s="26"/>
    </row>
    <row r="6" spans="1:11" ht="15">
      <c r="A6" s="28" t="s">
        <v>37</v>
      </c>
      <c r="B6" s="19">
        <f>'Pielikums nr.1'!D6*18.99</f>
        <v>31333.499999999996</v>
      </c>
      <c r="C6" s="19">
        <f>'Pielikums nr.1'!D6*0.15*9.8</f>
        <v>2425.50</v>
      </c>
      <c r="D6" s="19">
        <f>('Pielikums nr.1'!D6*0.3*34.59)*1.45</f>
        <v>24826.972500000003</v>
      </c>
      <c r="E6" s="19">
        <f>('Pielikums nr.1'!D6*0.3*20.87)*1.45*1.05</f>
        <v>15728.414624999999</v>
      </c>
      <c r="F6" s="19">
        <f t="shared" si="0" ref="F6">B6+C6+D6+E6</f>
        <v>74314.387125000008</v>
      </c>
      <c r="G6" s="19">
        <f t="shared" si="1" ref="G6">F6-(F6*0.6)</f>
        <v>29725.754850000005</v>
      </c>
      <c r="H6" s="19">
        <f>'Pielikums nr.1'!J6</f>
        <v>0</v>
      </c>
      <c r="I6" s="19">
        <v>0</v>
      </c>
      <c r="J6" s="19">
        <v>0</v>
      </c>
      <c r="K6" s="31">
        <f>G6+H6+I6+J6</f>
        <v>29725.754850000005</v>
      </c>
    </row>
  </sheetData>
  <mergeCells count="3">
    <mergeCell ref="J1:K1"/>
    <mergeCell ref="A2:K2"/>
    <mergeCell ref="A5:K5"/>
  </mergeCells>
  <pageMargins left="0.118110236220472" right="0.118110236220472" top="0.15748031496063" bottom="0.15748031496063" header="0.31496062992126" footer="0.31496062992126"/>
  <pageSetup orientation="landscape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Pielikums nr.1</vt:lpstr>
      <vt:lpstr>Pielikums nr.3</vt:lpstr>
      <vt:lpstr>Pielikums nr.2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Artūrs Grīns</dc:creator>
  <cp:keywords/>
  <dc:description/>
  <cp:lastModifiedBy>Daiga Naroga</cp:lastModifiedBy>
  <cp:lastPrinted>2024-04-03T08:48:28Z</cp:lastPrinted>
  <dcterms:created xsi:type="dcterms:W3CDTF">2024-02-20T08:44:22Z</dcterms:created>
  <dcterms:modified xsi:type="dcterms:W3CDTF">2025-10-10T07:49:23Z</dcterms:modified>
  <cp:category/>
</cp:coreProperties>
</file>