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aizkraukle-my.sharepoint.com/personal/daiga_naroga_aizkraukle_lv/Documents/Darbvirsma/Domes sēdes 2026/Lēmumi/Februāris/"/>
    </mc:Choice>
  </mc:AlternateContent>
  <xr:revisionPtr revIDLastSave="0" documentId="8_{F3187962-E7BB-4060-AA36-9B8FE8264858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skolas" sheetId="4" r:id="rId1"/>
    <sheet name="PII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4" l="1"/>
  <c r="N32" i="3"/>
  <c r="M32" i="3"/>
  <c r="L32" i="3"/>
  <c r="K32" i="3"/>
  <c r="J32" i="3"/>
  <c r="I32" i="3"/>
  <c r="H32" i="3"/>
  <c r="G32" i="3"/>
  <c r="F32" i="3"/>
  <c r="E32" i="3"/>
  <c r="D32" i="3"/>
  <c r="C32" i="3"/>
  <c r="N31" i="3"/>
  <c r="M31" i="3"/>
  <c r="L31" i="3"/>
  <c r="K31" i="3"/>
  <c r="J31" i="3"/>
  <c r="I31" i="3"/>
  <c r="H31" i="3"/>
  <c r="G31" i="3"/>
  <c r="F31" i="3"/>
  <c r="E31" i="3"/>
  <c r="D31" i="3"/>
  <c r="C31" i="3"/>
  <c r="N20" i="3"/>
  <c r="M20" i="3"/>
  <c r="L20" i="3"/>
  <c r="K20" i="3"/>
  <c r="J20" i="3"/>
  <c r="I20" i="3"/>
  <c r="H20" i="3"/>
  <c r="G20" i="3"/>
  <c r="F20" i="3"/>
  <c r="E20" i="3"/>
  <c r="D20" i="3"/>
  <c r="C20" i="3"/>
  <c r="N13" i="3"/>
  <c r="M13" i="3"/>
  <c r="L13" i="3"/>
  <c r="K13" i="3"/>
  <c r="J13" i="3"/>
  <c r="I13" i="3"/>
  <c r="H13" i="3"/>
  <c r="G13" i="3"/>
  <c r="F13" i="3"/>
  <c r="E13" i="3"/>
  <c r="D13" i="3"/>
  <c r="C13" i="3"/>
  <c r="N9" i="3"/>
  <c r="M9" i="3"/>
  <c r="L9" i="3"/>
  <c r="K9" i="3"/>
  <c r="J9" i="3"/>
  <c r="I9" i="3"/>
  <c r="H9" i="3"/>
  <c r="G9" i="3"/>
  <c r="F9" i="3"/>
  <c r="E9" i="3"/>
  <c r="D9" i="3"/>
  <c r="C9" i="3"/>
  <c r="L32" i="4"/>
  <c r="K32" i="4"/>
  <c r="J32" i="4"/>
  <c r="I32" i="4"/>
  <c r="H32" i="4"/>
  <c r="G32" i="4"/>
  <c r="F32" i="4"/>
  <c r="E32" i="4"/>
  <c r="D32" i="4"/>
  <c r="C32" i="4"/>
  <c r="L31" i="4"/>
  <c r="K31" i="4"/>
  <c r="J31" i="4"/>
  <c r="I31" i="4"/>
  <c r="H31" i="4"/>
  <c r="G31" i="4"/>
  <c r="F31" i="4"/>
  <c r="E31" i="4"/>
  <c r="D31" i="4"/>
  <c r="C31" i="4"/>
  <c r="L20" i="4"/>
  <c r="K20" i="4"/>
  <c r="J20" i="4"/>
  <c r="I20" i="4"/>
  <c r="H20" i="4"/>
  <c r="G20" i="4"/>
  <c r="F20" i="4"/>
  <c r="E20" i="4"/>
  <c r="D20" i="4"/>
  <c r="C20" i="4"/>
  <c r="L13" i="4"/>
  <c r="K13" i="4"/>
  <c r="J13" i="4"/>
  <c r="I13" i="4"/>
  <c r="H13" i="4"/>
  <c r="G13" i="4"/>
  <c r="F13" i="4"/>
  <c r="E13" i="4"/>
  <c r="D13" i="4"/>
  <c r="C13" i="4"/>
  <c r="L9" i="4"/>
  <c r="K9" i="4"/>
  <c r="J9" i="4"/>
  <c r="I9" i="4"/>
  <c r="H9" i="4"/>
  <c r="G9" i="4"/>
  <c r="F9" i="4"/>
  <c r="E9" i="4"/>
  <c r="D9" i="4"/>
</calcChain>
</file>

<file path=xl/sharedStrings.xml><?xml version="1.0" encoding="utf-8"?>
<sst xmlns="http://schemas.openxmlformats.org/spreadsheetml/2006/main" count="92" uniqueCount="61">
  <si>
    <t>2.pielikums</t>
  </si>
  <si>
    <t>Apstiprināts</t>
  </si>
  <si>
    <t>ar Aizkraukles novada domes</t>
  </si>
  <si>
    <r>
      <rPr>
        <b/>
        <sz val="7"/>
        <color indexed="8"/>
        <rFont val="Times New Roman"/>
        <family val="1"/>
        <charset val="186"/>
      </rPr>
      <t xml:space="preserve">  </t>
    </r>
    <r>
      <rPr>
        <b/>
        <sz val="12"/>
        <color indexed="8"/>
        <rFont val="Times New Roman"/>
        <family val="1"/>
        <charset val="186"/>
      </rPr>
      <t>Audzēkņu uzturēšanas izmaksas Aizkraukles novada pašvaldības vispārējās izglītības iestādēs no 2026.gada 1.janvāra</t>
    </r>
  </si>
  <si>
    <t>Kods</t>
  </si>
  <si>
    <t>Budžeta izdevumi</t>
  </si>
  <si>
    <t>Iestāde</t>
  </si>
  <si>
    <t xml:space="preserve">Aizkraukles novada vidusskola  </t>
  </si>
  <si>
    <t>Jaunjelgavas vidusskola</t>
  </si>
  <si>
    <t>Daudzeses pamatskola</t>
  </si>
  <si>
    <t>Seces pamatskola</t>
  </si>
  <si>
    <t>Pļaviņu vidusskola</t>
  </si>
  <si>
    <t>Andreja Upīša Skrīveru vidusskola</t>
  </si>
  <si>
    <t>Neretas J.Jaunsudrabiņa vidusskola</t>
  </si>
  <si>
    <t xml:space="preserve"> Mazzalves pamatskola</t>
  </si>
  <si>
    <t>I.Gaiša Kokneses vidusskola</t>
  </si>
  <si>
    <t>Bebru pamatskola</t>
  </si>
  <si>
    <t>Pašvaldības izdevumi savstarpējiem norēķiniem</t>
  </si>
  <si>
    <t>Atalgojums (izņemot valsts mērķdotāciju, EKK 1148*, EKK 1170*)</t>
  </si>
  <si>
    <t>Darba devēja valsts sociālās apdrošināšanas obligātās iemaksas, sociālā rakstura pabalsti un kompensācijas</t>
  </si>
  <si>
    <t>Komandējumi un dienesta braucieni (izņemot EKK 2120)</t>
  </si>
  <si>
    <t>Pakalpojumi</t>
  </si>
  <si>
    <t>Izdevumi par sakaru pakalpojumiem</t>
  </si>
  <si>
    <t>Izdevumi par komunālajiem pakalpojumiem</t>
  </si>
  <si>
    <t>Dažādi pakalpojumi (izņemot EKK 2233)</t>
  </si>
  <si>
    <t xml:space="preserve">Remontdarbi un iestāžu uzturēšanas pakalpojumi (izņemot kapitālo remontu (EKK 5250)) </t>
  </si>
  <si>
    <t>Informācijas tehnoloģiju pakalpojumi</t>
  </si>
  <si>
    <t>Īres un nomas maksa (izņemot EKK 2262)</t>
  </si>
  <si>
    <t xml:space="preserve"> Krājumi, materiāli, energoresursi, preces, biroja preces un inventārs, kurus neuzskaita pamatkapitāla veidošanā </t>
  </si>
  <si>
    <t>Izdevumi par dažādām precēm un inventāru</t>
  </si>
  <si>
    <t>Kurināmais un enerģētiskie materiāli (izņemot EKK 2322)</t>
  </si>
  <si>
    <t xml:space="preserve">zāles, ķīmijas ,laboratorijas preces, medicīniskās ierīces, laboratorijas dzīvnieki un to uzturēšana </t>
  </si>
  <si>
    <t>iestāžu uzturēšanas materiāli  un preces</t>
  </si>
  <si>
    <t>Valsts un pašvaldību aprūpē, apgādē esošo personu uzturēšanas izdevumi (izņemot ēdināšanas izdevumus (EKK  2363) pirmsskolas izglītības iestādēs, speciālās pirmsskolas izglītības iestādēs un no 5.klases vispārējās izglītības iestādēs)</t>
  </si>
  <si>
    <t>Mācību līdzekļi un materiāli (izņemot valsts finansēto)</t>
  </si>
  <si>
    <t>Izdevumi periodikas iegādei bibliotēku krājumiem</t>
  </si>
  <si>
    <t>Bibliotēku krājumi (izņemot valsts finansēto)</t>
  </si>
  <si>
    <t>*</t>
  </si>
  <si>
    <t xml:space="preserve">EKK 1148, EKK 1170 </t>
  </si>
  <si>
    <t>Audzēkņu skaits uz 01.01.2026</t>
  </si>
  <si>
    <t xml:space="preserve"> </t>
  </si>
  <si>
    <t>Uzturēšanas izmaksas uz 1 audzēkni vidēji gadā</t>
  </si>
  <si>
    <t>Uzturēšanas izmaksas uz 1 audzēkni vidēji  mēnesī</t>
  </si>
  <si>
    <t>1.pielikums</t>
  </si>
  <si>
    <t>Audzēkņu uzturēšanas izmaksas Aizkraukles novada pašvaldības pirmsskolas izglītības iestādēs no 2026.gada 1.janvāra</t>
  </si>
  <si>
    <t>Aizkraukles PII Auseklītis</t>
  </si>
  <si>
    <t>Aizkraukles PII Zīlīte</t>
  </si>
  <si>
    <t xml:space="preserve">Aizkraukles PII "Saulīte" </t>
  </si>
  <si>
    <t>Jaunjelgava PII Atvasīte</t>
  </si>
  <si>
    <t xml:space="preserve"> Daudzeses pagasta PII Čiekuriņš</t>
  </si>
  <si>
    <t>Pļaviņu PII "Jumītis" ar filiāli Zīļuks</t>
  </si>
  <si>
    <t>Pļaviņu PII "Bērziņš"</t>
  </si>
  <si>
    <t>Skrīveru PII Saulēni</t>
  </si>
  <si>
    <t>Skrīveru PII Sprīdītis</t>
  </si>
  <si>
    <t>Neretas PII Ziediņš</t>
  </si>
  <si>
    <t>Kokneses PII Gundega</t>
  </si>
  <si>
    <t>Bebru pagasta PII Bitīte</t>
  </si>
  <si>
    <t>Uzturēšanas izmaksas uz 1 audzēkni vidēji  mēnesī, EUR</t>
  </si>
  <si>
    <t>2026.gada 26.februāra</t>
  </si>
  <si>
    <r>
      <t>lēmumu Nr</t>
    </r>
    <r>
      <rPr>
        <b/>
        <sz val="12"/>
        <color theme="1"/>
        <rFont val="Times New Roman"/>
        <family val="1"/>
        <charset val="186"/>
      </rPr>
      <t>.</t>
    </r>
    <r>
      <rPr>
        <sz val="12"/>
        <color theme="1"/>
        <rFont val="Times New Roman"/>
        <family val="1"/>
        <charset val="186"/>
      </rPr>
      <t>2</t>
    </r>
    <r>
      <rPr>
        <b/>
        <sz val="12"/>
        <color theme="1"/>
        <rFont val="Times New Roman"/>
        <family val="1"/>
        <charset val="186"/>
      </rPr>
      <t>026/99</t>
    </r>
  </si>
  <si>
    <r>
      <t>lēmumu Nr</t>
    </r>
    <r>
      <rPr>
        <b/>
        <sz val="11"/>
        <color theme="1"/>
        <rFont val="Times New Roman"/>
        <family val="1"/>
        <charset val="186"/>
      </rPr>
      <t>.2026/</t>
    </r>
    <r>
      <rPr>
        <sz val="11"/>
        <color theme="1"/>
        <rFont val="Times New Roman"/>
        <family val="1"/>
        <charset val="186"/>
      </rPr>
      <t>99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</si>
</sst>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alibri"/>
      <family val="2"/>
      <charset val="186"/>
      <scheme val="minor"/>
    </font>
    <font>
      <b/>
      <sz val="12"/>
      <color indexed="8"/>
      <name val="Times New Roman"/>
      <family val="1"/>
      <charset val="186"/>
    </font>
    <font>
      <b/>
      <sz val="7"/>
      <color indexed="8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</font>
    <font>
      <i/>
      <sz val="10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8"/>
      <color rgb="FF000000"/>
      <name val="Calibri"/>
      <family val="2"/>
      <charset val="186"/>
    </font>
    <font>
      <b/>
      <sz val="9"/>
      <color rgb="FF000000"/>
      <name val="Calibri"/>
      <family val="2"/>
      <charset val="186"/>
    </font>
    <font>
      <i/>
      <sz val="10"/>
      <color indexed="8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</font>
    <font>
      <i/>
      <sz val="10"/>
      <color theme="1"/>
      <name val="Calibri"/>
      <family val="2"/>
      <charset val="186"/>
    </font>
    <font>
      <i/>
      <sz val="10"/>
      <color theme="1"/>
      <name val="Arial"/>
      <family val="2"/>
      <charset val="186"/>
    </font>
    <font>
      <sz val="10"/>
      <color theme="1"/>
      <name val="Calibri"/>
      <family val="2"/>
      <charset val="186"/>
    </font>
    <font>
      <b/>
      <sz val="11"/>
      <color rgb="FF000000"/>
      <name val="Calibri"/>
      <family val="2"/>
      <charset val="186"/>
    </font>
    <font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i/>
      <sz val="10"/>
      <color rgb="FF000000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rgb="FF000000"/>
      <name val="Calibri"/>
      <family val="2"/>
      <charset val="186"/>
    </font>
    <font>
      <i/>
      <sz val="11"/>
      <color theme="1"/>
      <name val="Times New Roamn"/>
      <family val="2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2"/>
      <color theme="1"/>
      <name val="Times New Roamn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5" tint="0.599963377788628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465926084170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4" fontId="4" fillId="5" borderId="1" xfId="0" applyNumberFormat="1" applyFont="1" applyFill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vertical="center" wrapText="1"/>
    </xf>
    <xf numFmtId="2" fontId="4" fillId="6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4" fontId="5" fillId="6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6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0" xfId="0" applyFont="1" applyAlignment="1">
      <alignment horizontal="justify" vertical="center" wrapText="1"/>
    </xf>
    <xf numFmtId="0" fontId="17" fillId="0" borderId="0" xfId="0" applyFont="1" applyAlignment="1">
      <alignment horizontal="justify" vertical="center" wrapText="1"/>
    </xf>
    <xf numFmtId="0" fontId="16" fillId="0" borderId="0" xfId="0" applyFont="1" applyAlignment="1">
      <alignment horizontal="center" vertical="center" wrapText="1"/>
    </xf>
    <xf numFmtId="4" fontId="0" fillId="0" borderId="0" xfId="0" applyNumberFormat="1"/>
    <xf numFmtId="1" fontId="18" fillId="7" borderId="1" xfId="0" applyNumberFormat="1" applyFont="1" applyFill="1" applyBorder="1" applyAlignment="1">
      <alignment horizontal="center" vertical="center"/>
    </xf>
    <xf numFmtId="1" fontId="18" fillId="3" borderId="1" xfId="0" applyNumberFormat="1" applyFont="1" applyFill="1" applyBorder="1" applyAlignment="1">
      <alignment horizontal="center" vertical="center"/>
    </xf>
    <xf numFmtId="1" fontId="18" fillId="2" borderId="1" xfId="0" applyNumberFormat="1" applyFont="1" applyFill="1" applyBorder="1" applyAlignment="1">
      <alignment horizontal="center" vertical="center"/>
    </xf>
    <xf numFmtId="1" fontId="18" fillId="5" borderId="1" xfId="0" applyNumberFormat="1" applyFont="1" applyFill="1" applyBorder="1" applyAlignment="1">
      <alignment horizontal="center" vertical="center"/>
    </xf>
    <xf numFmtId="1" fontId="18" fillId="6" borderId="1" xfId="0" applyNumberFormat="1" applyFont="1" applyFill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/>
    </xf>
    <xf numFmtId="4" fontId="18" fillId="3" borderId="1" xfId="0" applyNumberFormat="1" applyFont="1" applyFill="1" applyBorder="1" applyAlignment="1">
      <alignment horizontal="center" vertical="center"/>
    </xf>
    <xf numFmtId="4" fontId="18" fillId="2" borderId="1" xfId="0" applyNumberFormat="1" applyFont="1" applyFill="1" applyBorder="1" applyAlignment="1">
      <alignment horizontal="center" vertical="center"/>
    </xf>
    <xf numFmtId="2" fontId="18" fillId="5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2" fontId="19" fillId="4" borderId="1" xfId="0" applyNumberFormat="1" applyFont="1" applyFill="1" applyBorder="1" applyAlignment="1">
      <alignment horizontal="center" vertical="center"/>
    </xf>
    <xf numFmtId="1" fontId="19" fillId="4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3" fillId="4" borderId="1" xfId="0" applyNumberFormat="1" applyFont="1" applyFill="1" applyBorder="1" applyAlignment="1">
      <alignment horizontal="center" vertical="center"/>
    </xf>
    <xf numFmtId="4" fontId="10" fillId="4" borderId="1" xfId="0" applyNumberFormat="1" applyFont="1" applyFill="1" applyBorder="1" applyAlignment="1">
      <alignment horizontal="center" vertical="center"/>
    </xf>
    <xf numFmtId="4" fontId="20" fillId="4" borderId="1" xfId="0" applyNumberFormat="1" applyFont="1" applyFill="1" applyBorder="1" applyAlignment="1">
      <alignment horizontal="center" vertical="center"/>
    </xf>
    <xf numFmtId="4" fontId="21" fillId="4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/>
    </xf>
    <xf numFmtId="4" fontId="22" fillId="4" borderId="1" xfId="0" applyNumberFormat="1" applyFont="1" applyFill="1" applyBorder="1" applyAlignment="1">
      <alignment horizontal="center" vertical="center"/>
    </xf>
    <xf numFmtId="4" fontId="22" fillId="4" borderId="1" xfId="0" applyNumberFormat="1" applyFont="1" applyFill="1" applyBorder="1" applyAlignment="1">
      <alignment horizontal="center"/>
    </xf>
    <xf numFmtId="2" fontId="22" fillId="4" borderId="1" xfId="0" applyNumberFormat="1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center" vertical="center"/>
    </xf>
    <xf numFmtId="4" fontId="23" fillId="6" borderId="1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3" fillId="6" borderId="1" xfId="0" applyNumberFormat="1" applyFont="1" applyFill="1" applyBorder="1" applyAlignment="1">
      <alignment horizontal="center" vertical="center"/>
    </xf>
    <xf numFmtId="4" fontId="21" fillId="6" borderId="1" xfId="0" applyNumberFormat="1" applyFont="1" applyFill="1" applyBorder="1" applyAlignment="1">
      <alignment horizontal="center"/>
    </xf>
    <xf numFmtId="4" fontId="21" fillId="6" borderId="1" xfId="0" applyNumberFormat="1" applyFont="1" applyFill="1" applyBorder="1" applyAlignment="1">
      <alignment horizontal="center" vertical="center"/>
    </xf>
    <xf numFmtId="4" fontId="6" fillId="5" borderId="1" xfId="0" applyNumberFormat="1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3" fontId="18" fillId="5" borderId="1" xfId="0" applyNumberFormat="1" applyFont="1" applyFill="1" applyBorder="1" applyAlignment="1">
      <alignment horizontal="center" vertical="center"/>
    </xf>
    <xf numFmtId="3" fontId="19" fillId="4" borderId="1" xfId="0" applyNumberFormat="1" applyFont="1" applyFill="1" applyBorder="1" applyAlignment="1">
      <alignment horizontal="center" vertical="center"/>
    </xf>
    <xf numFmtId="4" fontId="24" fillId="6" borderId="1" xfId="0" applyNumberFormat="1" applyFont="1" applyFill="1" applyBorder="1" applyAlignment="1">
      <alignment horizontal="center" vertical="center"/>
    </xf>
    <xf numFmtId="4" fontId="10" fillId="4" borderId="1" xfId="0" applyNumberFormat="1" applyFont="1" applyFill="1" applyBorder="1" applyAlignment="1">
      <alignment horizontal="center" vertical="center" wrapText="1"/>
    </xf>
    <xf numFmtId="4" fontId="10" fillId="8" borderId="1" xfId="0" applyNumberFormat="1" applyFont="1" applyFill="1" applyBorder="1" applyAlignment="1">
      <alignment horizontal="center" vertical="center"/>
    </xf>
    <xf numFmtId="1" fontId="0" fillId="0" borderId="0" xfId="0" applyNumberFormat="1"/>
    <xf numFmtId="4" fontId="4" fillId="2" borderId="0" xfId="0" applyNumberFormat="1" applyFont="1" applyFill="1" applyAlignment="1">
      <alignment horizontal="center" vertical="center"/>
    </xf>
    <xf numFmtId="2" fontId="0" fillId="0" borderId="0" xfId="0" applyNumberFormat="1"/>
    <xf numFmtId="4" fontId="3" fillId="5" borderId="1" xfId="0" applyNumberFormat="1" applyFont="1" applyFill="1" applyBorder="1" applyAlignment="1">
      <alignment horizontal="center"/>
    </xf>
    <xf numFmtId="4" fontId="10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4" fontId="4" fillId="3" borderId="2" xfId="0" applyNumberFormat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4" fontId="10" fillId="4" borderId="2" xfId="0" applyNumberFormat="1" applyFont="1" applyFill="1" applyBorder="1" applyAlignment="1">
      <alignment horizontal="center" vertical="center"/>
    </xf>
    <xf numFmtId="4" fontId="10" fillId="5" borderId="2" xfId="0" applyNumberFormat="1" applyFont="1" applyFill="1" applyBorder="1" applyAlignment="1">
      <alignment horizontal="center" vertical="center"/>
    </xf>
    <xf numFmtId="4" fontId="10" fillId="6" borderId="2" xfId="0" applyNumberFormat="1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/>
    </xf>
    <xf numFmtId="4" fontId="6" fillId="9" borderId="1" xfId="0" applyNumberFormat="1" applyFont="1" applyFill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vertical="center" wrapText="1"/>
    </xf>
    <xf numFmtId="0" fontId="18" fillId="7" borderId="2" xfId="0" applyFont="1" applyFill="1" applyBorder="1" applyAlignment="1">
      <alignment horizontal="center" vertical="center"/>
    </xf>
    <xf numFmtId="3" fontId="18" fillId="9" borderId="1" xfId="0" applyNumberFormat="1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vertical="center" wrapText="1"/>
    </xf>
    <xf numFmtId="4" fontId="18" fillId="7" borderId="1" xfId="0" applyNumberFormat="1" applyFont="1" applyFill="1" applyBorder="1" applyAlignment="1">
      <alignment horizontal="center" vertical="center"/>
    </xf>
    <xf numFmtId="2" fontId="18" fillId="10" borderId="1" xfId="0" applyNumberFormat="1" applyFont="1" applyFill="1" applyBorder="1" applyAlignment="1">
      <alignment horizontal="center" vertical="center"/>
    </xf>
    <xf numFmtId="4" fontId="18" fillId="5" borderId="1" xfId="0" applyNumberFormat="1" applyFont="1" applyFill="1" applyBorder="1" applyAlignment="1">
      <alignment horizontal="center" vertical="center"/>
    </xf>
    <xf numFmtId="4" fontId="18" fillId="6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" fontId="0" fillId="0" borderId="0" xfId="0" applyNumberFormat="1" applyAlignment="1">
      <alignment horizontal="center"/>
    </xf>
    <xf numFmtId="0" fontId="14" fillId="0" borderId="0" xfId="0" applyFont="1" applyAlignment="1">
      <alignment vertical="center" wrapText="1"/>
    </xf>
    <xf numFmtId="1" fontId="18" fillId="0" borderId="0" xfId="0" applyNumberFormat="1" applyFont="1" applyAlignment="1">
      <alignment horizontal="center" vertical="center"/>
    </xf>
    <xf numFmtId="1" fontId="19" fillId="0" borderId="0" xfId="0" applyNumberFormat="1" applyFont="1" applyAlignment="1">
      <alignment horizontal="center"/>
    </xf>
    <xf numFmtId="0" fontId="15" fillId="0" borderId="0" xfId="0" applyFont="1" applyAlignment="1">
      <alignment vertical="center" wrapText="1"/>
    </xf>
    <xf numFmtId="4" fontId="18" fillId="0" borderId="0" xfId="0" applyNumberFormat="1" applyFont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/>
    </xf>
    <xf numFmtId="4" fontId="5" fillId="0" borderId="0" xfId="0" applyNumberFormat="1" applyFont="1" applyAlignment="1">
      <alignment horizontal="center" vertical="center"/>
    </xf>
    <xf numFmtId="3" fontId="26" fillId="0" borderId="0" xfId="0" applyNumberFormat="1" applyFont="1" applyAlignment="1">
      <alignment horizontal="center" vertical="center"/>
    </xf>
    <xf numFmtId="3" fontId="3" fillId="0" borderId="0" xfId="0" applyNumberFormat="1" applyFont="1"/>
    <xf numFmtId="4" fontId="6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8" fillId="0" borderId="0" xfId="0" applyFont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3" fontId="18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/>
    </xf>
    <xf numFmtId="0" fontId="4" fillId="8" borderId="4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right"/>
    </xf>
    <xf numFmtId="0" fontId="28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6" fillId="0" borderId="0" xfId="0" applyFont="1"/>
    <xf numFmtId="0" fontId="30" fillId="0" borderId="0" xfId="0" applyFont="1" applyAlignment="1">
      <alignment horizontal="right"/>
    </xf>
    <xf numFmtId="0" fontId="25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workbookViewId="0">
      <selection activeCell="N8" sqref="N8"/>
    </sheetView>
  </sheetViews>
  <sheetFormatPr defaultRowHeight="15"/>
  <cols>
    <col min="2" max="2" width="46" style="31" customWidth="1"/>
    <col min="3" max="3" width="13.85546875" customWidth="1"/>
    <col min="4" max="6" width="10.5703125" customWidth="1"/>
    <col min="7" max="7" width="10.85546875" customWidth="1"/>
    <col min="8" max="8" width="10.7109375" style="50" customWidth="1"/>
    <col min="9" max="9" width="10.28515625" customWidth="1"/>
    <col min="10" max="10" width="10.42578125" customWidth="1"/>
    <col min="11" max="11" width="11.140625" customWidth="1"/>
    <col min="12" max="12" width="11.85546875" customWidth="1"/>
    <col min="13" max="13" width="9.140625" customWidth="1"/>
  </cols>
  <sheetData>
    <row r="1" spans="1:12" ht="15.75">
      <c r="L1" s="138" t="s">
        <v>0</v>
      </c>
    </row>
    <row r="2" spans="1:12" ht="15.75">
      <c r="L2" s="136" t="s">
        <v>1</v>
      </c>
    </row>
    <row r="3" spans="1:12" ht="15.75">
      <c r="K3" s="137"/>
      <c r="L3" s="136" t="s">
        <v>2</v>
      </c>
    </row>
    <row r="4" spans="1:12" ht="12" customHeight="1">
      <c r="B4" s="144" t="s">
        <v>3</v>
      </c>
      <c r="C4" s="145"/>
      <c r="D4" s="145"/>
      <c r="E4" s="145"/>
      <c r="F4" s="145"/>
      <c r="G4" s="145"/>
      <c r="H4" s="145"/>
      <c r="I4" s="145"/>
      <c r="K4" s="137"/>
      <c r="L4" s="136" t="s">
        <v>58</v>
      </c>
    </row>
    <row r="5" spans="1:12" ht="15.75">
      <c r="K5" s="137"/>
      <c r="L5" s="136" t="s">
        <v>59</v>
      </c>
    </row>
    <row r="7" spans="1:12">
      <c r="A7" s="1" t="s">
        <v>4</v>
      </c>
      <c r="B7" s="6" t="s">
        <v>5</v>
      </c>
      <c r="C7" s="146" t="s">
        <v>6</v>
      </c>
      <c r="D7" s="146"/>
      <c r="E7" s="146"/>
      <c r="F7" s="146"/>
      <c r="G7" s="146"/>
      <c r="H7" s="146"/>
      <c r="I7" s="146"/>
      <c r="J7" s="146"/>
      <c r="K7" s="146"/>
      <c r="L7" s="146"/>
    </row>
    <row r="8" spans="1:12" ht="69.599999999999994" customHeight="1">
      <c r="A8" s="1"/>
      <c r="B8" s="6"/>
      <c r="C8" s="6" t="s">
        <v>7</v>
      </c>
      <c r="D8" s="7" t="s">
        <v>8</v>
      </c>
      <c r="E8" s="8" t="s">
        <v>9</v>
      </c>
      <c r="F8" s="8" t="s">
        <v>10</v>
      </c>
      <c r="G8" s="2" t="s">
        <v>11</v>
      </c>
      <c r="H8" s="16" t="s">
        <v>12</v>
      </c>
      <c r="I8" s="17" t="s">
        <v>13</v>
      </c>
      <c r="J8" s="17" t="s">
        <v>14</v>
      </c>
      <c r="K8" s="18" t="s">
        <v>15</v>
      </c>
      <c r="L8" s="18" t="s">
        <v>16</v>
      </c>
    </row>
    <row r="9" spans="1:12">
      <c r="A9" s="19"/>
      <c r="B9" s="23" t="s">
        <v>17</v>
      </c>
      <c r="C9" s="9">
        <f>C10+C11+C12+C13+C20+C27+C28</f>
        <v>697278.28</v>
      </c>
      <c r="D9" s="10">
        <f t="shared" ref="D9:L9" si="0">D10+D11+D12+D13+D20+D27+D28</f>
        <v>311116.05</v>
      </c>
      <c r="E9" s="10">
        <f t="shared" si="0"/>
        <v>173624.04</v>
      </c>
      <c r="F9" s="10">
        <f t="shared" si="0"/>
        <v>264040.34999999998</v>
      </c>
      <c r="G9" s="3">
        <f t="shared" si="0"/>
        <v>363590.28</v>
      </c>
      <c r="H9" s="47">
        <f t="shared" si="0"/>
        <v>499939.91</v>
      </c>
      <c r="I9" s="20">
        <f t="shared" si="0"/>
        <v>260460.6</v>
      </c>
      <c r="J9" s="20">
        <f t="shared" si="0"/>
        <v>296887.81</v>
      </c>
      <c r="K9" s="21">
        <f t="shared" si="0"/>
        <v>439108.05999999994</v>
      </c>
      <c r="L9" s="21">
        <f t="shared" si="0"/>
        <v>184681.86000000002</v>
      </c>
    </row>
    <row r="10" spans="1:12" ht="25.5">
      <c r="A10" s="22">
        <v>1100</v>
      </c>
      <c r="B10" s="23" t="s">
        <v>18</v>
      </c>
      <c r="C10" s="9">
        <v>336507.77</v>
      </c>
      <c r="D10" s="10">
        <v>161145.56</v>
      </c>
      <c r="E10" s="10">
        <v>94571.77</v>
      </c>
      <c r="F10" s="10">
        <v>160275.75</v>
      </c>
      <c r="G10" s="3">
        <v>185737.48</v>
      </c>
      <c r="H10" s="70">
        <v>216009.54</v>
      </c>
      <c r="I10" s="20">
        <v>133929.88</v>
      </c>
      <c r="J10" s="20">
        <v>205553.41</v>
      </c>
      <c r="K10" s="61">
        <v>206666.11</v>
      </c>
      <c r="L10" s="61">
        <v>85791.4</v>
      </c>
    </row>
    <row r="11" spans="1:12" ht="25.5">
      <c r="A11" s="22">
        <v>1200</v>
      </c>
      <c r="B11" s="23" t="s">
        <v>19</v>
      </c>
      <c r="C11" s="9">
        <v>104077.58</v>
      </c>
      <c r="D11" s="10">
        <v>46588.37</v>
      </c>
      <c r="E11" s="10">
        <v>26722.15</v>
      </c>
      <c r="F11" s="10">
        <v>43055.13</v>
      </c>
      <c r="G11" s="3">
        <v>56061.31</v>
      </c>
      <c r="H11" s="52">
        <v>61443.94</v>
      </c>
      <c r="I11" s="20">
        <v>37740.61</v>
      </c>
      <c r="J11" s="20">
        <v>54852.76</v>
      </c>
      <c r="K11" s="62">
        <v>57703.59</v>
      </c>
      <c r="L11" s="62">
        <v>29667.7</v>
      </c>
    </row>
    <row r="12" spans="1:12">
      <c r="A12" s="22">
        <v>2100</v>
      </c>
      <c r="B12" s="23" t="s">
        <v>20</v>
      </c>
      <c r="C12" s="9">
        <v>1181.3</v>
      </c>
      <c r="D12" s="10">
        <v>288</v>
      </c>
      <c r="E12" s="10">
        <v>168</v>
      </c>
      <c r="F12" s="10">
        <v>0</v>
      </c>
      <c r="G12" s="3">
        <v>728.92</v>
      </c>
      <c r="H12" s="55">
        <v>526.48</v>
      </c>
      <c r="I12" s="20">
        <v>412</v>
      </c>
      <c r="J12" s="20">
        <v>0</v>
      </c>
      <c r="K12" s="60">
        <v>839</v>
      </c>
      <c r="L12" s="60">
        <v>13.12</v>
      </c>
    </row>
    <row r="13" spans="1:12">
      <c r="A13" s="22">
        <v>2200</v>
      </c>
      <c r="B13" s="23" t="s">
        <v>21</v>
      </c>
      <c r="C13" s="9">
        <f>SUM(C14:C19)</f>
        <v>160583.50999999998</v>
      </c>
      <c r="D13" s="10">
        <f t="shared" ref="D13:J13" si="1">D14+D15+D16+D17+D18+D19</f>
        <v>74402.789999999994</v>
      </c>
      <c r="E13" s="10">
        <f t="shared" si="1"/>
        <v>28144.37</v>
      </c>
      <c r="F13" s="10">
        <f t="shared" si="1"/>
        <v>22572.09</v>
      </c>
      <c r="G13" s="3">
        <f t="shared" si="1"/>
        <v>76095.340000000011</v>
      </c>
      <c r="H13" s="55">
        <f t="shared" si="1"/>
        <v>157007.46000000002</v>
      </c>
      <c r="I13" s="75">
        <f t="shared" si="1"/>
        <v>38606.6</v>
      </c>
      <c r="J13" s="20">
        <f t="shared" si="1"/>
        <v>19473.32</v>
      </c>
      <c r="K13" s="21">
        <f>SUM(K14:K19)</f>
        <v>111104.21</v>
      </c>
      <c r="L13" s="21">
        <f t="shared" ref="L13" si="2">SUM(L14:L19)</f>
        <v>55021.780000000006</v>
      </c>
    </row>
    <row r="14" spans="1:12">
      <c r="A14" s="24">
        <v>2210</v>
      </c>
      <c r="B14" s="25" t="s">
        <v>22</v>
      </c>
      <c r="C14" s="11">
        <v>528.34</v>
      </c>
      <c r="D14" s="12">
        <v>2050.08</v>
      </c>
      <c r="E14" s="12">
        <v>201.27</v>
      </c>
      <c r="F14" s="12">
        <v>0</v>
      </c>
      <c r="G14" s="13">
        <v>1869.38</v>
      </c>
      <c r="H14" s="56">
        <v>2641.48</v>
      </c>
      <c r="I14" s="59">
        <v>179.07</v>
      </c>
      <c r="J14" s="59">
        <v>1438.47</v>
      </c>
      <c r="K14" s="63">
        <v>4244.21</v>
      </c>
      <c r="L14" s="63">
        <v>1346.83</v>
      </c>
    </row>
    <row r="15" spans="1:12">
      <c r="A15" s="24">
        <v>2220</v>
      </c>
      <c r="B15" s="25" t="s">
        <v>23</v>
      </c>
      <c r="C15" s="11">
        <v>117153.31</v>
      </c>
      <c r="D15" s="12">
        <v>52808.639999999999</v>
      </c>
      <c r="E15" s="12">
        <v>8853.43</v>
      </c>
      <c r="F15" s="12">
        <v>9315.5</v>
      </c>
      <c r="G15" s="13">
        <v>49698.55</v>
      </c>
      <c r="H15" s="56">
        <v>75392.66</v>
      </c>
      <c r="I15" s="59">
        <v>14478.77</v>
      </c>
      <c r="J15" s="59">
        <v>11403.76</v>
      </c>
      <c r="K15" s="63">
        <v>77535.199999999997</v>
      </c>
      <c r="L15" s="63">
        <v>39846.160000000003</v>
      </c>
    </row>
    <row r="16" spans="1:12">
      <c r="A16" s="24">
        <v>2230</v>
      </c>
      <c r="B16" s="25" t="s">
        <v>24</v>
      </c>
      <c r="C16" s="11">
        <v>6028.44</v>
      </c>
      <c r="D16" s="12">
        <v>2796.21</v>
      </c>
      <c r="E16" s="12">
        <v>727.22</v>
      </c>
      <c r="F16" s="12">
        <v>1811.86</v>
      </c>
      <c r="G16" s="13">
        <v>5539.17</v>
      </c>
      <c r="H16" s="56">
        <v>18082.189999999999</v>
      </c>
      <c r="I16" s="59">
        <v>3580.7</v>
      </c>
      <c r="J16" s="59">
        <v>1519.59</v>
      </c>
      <c r="K16" s="63">
        <v>8803.75</v>
      </c>
      <c r="L16" s="63">
        <v>6100.04</v>
      </c>
    </row>
    <row r="17" spans="1:16" ht="25.5">
      <c r="A17" s="24">
        <v>2240</v>
      </c>
      <c r="B17" s="25" t="s">
        <v>25</v>
      </c>
      <c r="C17" s="11">
        <v>27057.49</v>
      </c>
      <c r="D17" s="12">
        <v>5095.37</v>
      </c>
      <c r="E17" s="12">
        <v>15227.16</v>
      </c>
      <c r="F17" s="12">
        <v>5158.99</v>
      </c>
      <c r="G17" s="13">
        <v>10224.18</v>
      </c>
      <c r="H17" s="56">
        <v>44011.79</v>
      </c>
      <c r="I17" s="59">
        <v>14601.13</v>
      </c>
      <c r="J17" s="59">
        <v>2396.1999999999998</v>
      </c>
      <c r="K17" s="63">
        <v>13268.89</v>
      </c>
      <c r="L17" s="63">
        <v>3658.53</v>
      </c>
    </row>
    <row r="18" spans="1:16">
      <c r="A18" s="24">
        <v>2250</v>
      </c>
      <c r="B18" s="25" t="s">
        <v>26</v>
      </c>
      <c r="C18" s="11">
        <v>9556.2199999999993</v>
      </c>
      <c r="D18" s="12">
        <v>4398.9799999999996</v>
      </c>
      <c r="E18" s="12">
        <v>3118.35</v>
      </c>
      <c r="F18" s="12">
        <v>5472.23</v>
      </c>
      <c r="G18" s="13">
        <v>6931.57</v>
      </c>
      <c r="H18" s="56">
        <v>10564.17</v>
      </c>
      <c r="I18" s="59">
        <v>5595.67</v>
      </c>
      <c r="J18" s="59">
        <v>2656.01</v>
      </c>
      <c r="K18" s="63">
        <v>6448.42</v>
      </c>
      <c r="L18" s="63">
        <v>3424.61</v>
      </c>
    </row>
    <row r="19" spans="1:16">
      <c r="A19" s="24">
        <v>2260</v>
      </c>
      <c r="B19" s="25" t="s">
        <v>27</v>
      </c>
      <c r="C19" s="11">
        <v>259.70999999999998</v>
      </c>
      <c r="D19" s="12">
        <v>7253.51</v>
      </c>
      <c r="E19" s="12">
        <v>16.940000000000001</v>
      </c>
      <c r="F19" s="12">
        <v>813.51</v>
      </c>
      <c r="G19" s="13">
        <v>1832.49</v>
      </c>
      <c r="H19" s="56">
        <v>6315.17</v>
      </c>
      <c r="I19" s="59">
        <v>171.26</v>
      </c>
      <c r="J19" s="59">
        <v>59.29</v>
      </c>
      <c r="K19" s="63">
        <v>803.74</v>
      </c>
      <c r="L19" s="63">
        <v>645.61</v>
      </c>
    </row>
    <row r="20" spans="1:16" ht="25.5">
      <c r="A20" s="22">
        <v>2300</v>
      </c>
      <c r="B20" s="23" t="s">
        <v>28</v>
      </c>
      <c r="C20" s="9">
        <f>SUM(C21:C26)</f>
        <v>91193.23000000001</v>
      </c>
      <c r="D20" s="10">
        <f t="shared" ref="D20:J20" si="3">D21+D22+D23+D24+D25+D26</f>
        <v>27058.379999999997</v>
      </c>
      <c r="E20" s="10">
        <f t="shared" si="3"/>
        <v>23967.9</v>
      </c>
      <c r="F20" s="10">
        <f t="shared" si="3"/>
        <v>37571.279999999992</v>
      </c>
      <c r="G20" s="3">
        <f t="shared" si="3"/>
        <v>40550.729999999996</v>
      </c>
      <c r="H20" s="51">
        <f t="shared" si="3"/>
        <v>62559.049999999996</v>
      </c>
      <c r="I20" s="82">
        <f t="shared" si="3"/>
        <v>47933.74</v>
      </c>
      <c r="J20" s="20">
        <f t="shared" si="3"/>
        <v>16365.56</v>
      </c>
      <c r="K20" s="26">
        <f>SUM(K21:K26)</f>
        <v>59712.670000000006</v>
      </c>
      <c r="L20" s="26">
        <f t="shared" ref="L20" si="4">SUM(L21:L26)</f>
        <v>12661.76</v>
      </c>
    </row>
    <row r="21" spans="1:16">
      <c r="A21" s="24">
        <v>2310</v>
      </c>
      <c r="B21" s="25" t="s">
        <v>29</v>
      </c>
      <c r="C21" s="11">
        <v>10047.24</v>
      </c>
      <c r="D21" s="12">
        <v>5418.74</v>
      </c>
      <c r="E21" s="12">
        <v>3220.8</v>
      </c>
      <c r="F21" s="12">
        <v>8399.4599999999991</v>
      </c>
      <c r="G21" s="4">
        <v>8549.7999999999993</v>
      </c>
      <c r="H21" s="57">
        <v>12317.55</v>
      </c>
      <c r="I21" s="59">
        <v>8009.3</v>
      </c>
      <c r="J21" s="59">
        <v>6613.02</v>
      </c>
      <c r="K21" s="64">
        <v>9238.3700000000008</v>
      </c>
      <c r="L21" s="64">
        <v>3822.83</v>
      </c>
    </row>
    <row r="22" spans="1:16">
      <c r="A22" s="24">
        <v>2320</v>
      </c>
      <c r="B22" s="25" t="s">
        <v>30</v>
      </c>
      <c r="C22" s="11">
        <v>0</v>
      </c>
      <c r="D22" s="12">
        <v>0</v>
      </c>
      <c r="E22" s="12">
        <v>13184.76</v>
      </c>
      <c r="F22" s="12">
        <v>20899.849999999999</v>
      </c>
      <c r="G22" s="4">
        <v>38.64</v>
      </c>
      <c r="H22" s="56">
        <v>7.18</v>
      </c>
      <c r="I22" s="59">
        <v>28870.85</v>
      </c>
      <c r="J22" s="59">
        <v>20</v>
      </c>
      <c r="K22" s="64">
        <v>0</v>
      </c>
      <c r="L22" s="64">
        <v>0</v>
      </c>
    </row>
    <row r="23" spans="1:16" ht="25.5">
      <c r="A23" s="24">
        <v>2340</v>
      </c>
      <c r="B23" s="27" t="s">
        <v>31</v>
      </c>
      <c r="C23" s="11">
        <v>968.16</v>
      </c>
      <c r="D23" s="12">
        <v>145.46</v>
      </c>
      <c r="E23" s="12">
        <v>59.43</v>
      </c>
      <c r="F23" s="12">
        <v>16.77</v>
      </c>
      <c r="G23" s="4">
        <v>300.14999999999998</v>
      </c>
      <c r="H23" s="56">
        <v>0</v>
      </c>
      <c r="I23" s="59">
        <v>184.3</v>
      </c>
      <c r="J23" s="59">
        <v>0</v>
      </c>
      <c r="K23" s="64">
        <v>369.89</v>
      </c>
      <c r="L23" s="64">
        <v>0</v>
      </c>
    </row>
    <row r="24" spans="1:16">
      <c r="A24" s="24">
        <v>2350</v>
      </c>
      <c r="B24" s="27" t="s">
        <v>32</v>
      </c>
      <c r="C24" s="11">
        <v>15159.31</v>
      </c>
      <c r="D24" s="12">
        <v>7422.46</v>
      </c>
      <c r="E24" s="12">
        <v>5110.1400000000003</v>
      </c>
      <c r="F24" s="12">
        <v>4262.32</v>
      </c>
      <c r="G24" s="4">
        <v>7691.48</v>
      </c>
      <c r="H24" s="57">
        <v>17944.259999999998</v>
      </c>
      <c r="I24" s="59">
        <v>8049.81</v>
      </c>
      <c r="J24" s="59">
        <v>6819.59</v>
      </c>
      <c r="K24" s="64">
        <v>15171.12</v>
      </c>
      <c r="L24" s="64">
        <v>5810.76</v>
      </c>
    </row>
    <row r="25" spans="1:16" ht="63.75">
      <c r="A25" s="24">
        <v>2360</v>
      </c>
      <c r="B25" s="27" t="s">
        <v>33</v>
      </c>
      <c r="C25" s="11">
        <v>45294.67</v>
      </c>
      <c r="D25" s="12">
        <v>12352.9</v>
      </c>
      <c r="E25" s="12">
        <v>0</v>
      </c>
      <c r="F25" s="12">
        <v>1488.42</v>
      </c>
      <c r="G25" s="4">
        <v>13785.42</v>
      </c>
      <c r="H25" s="56">
        <v>22302.35</v>
      </c>
      <c r="I25" s="59">
        <v>1473.52</v>
      </c>
      <c r="J25" s="59">
        <v>742.5</v>
      </c>
      <c r="K25" s="64">
        <v>25522.75</v>
      </c>
      <c r="L25" s="64">
        <v>423.99</v>
      </c>
      <c r="M25" s="31"/>
    </row>
    <row r="26" spans="1:16">
      <c r="A26" s="24">
        <v>2370</v>
      </c>
      <c r="B26" s="25" t="s">
        <v>34</v>
      </c>
      <c r="C26" s="11">
        <v>19723.849999999999</v>
      </c>
      <c r="D26" s="12">
        <v>1718.82</v>
      </c>
      <c r="E26" s="12">
        <v>2392.77</v>
      </c>
      <c r="F26" s="12">
        <v>2504.46</v>
      </c>
      <c r="G26" s="4">
        <v>10185.24</v>
      </c>
      <c r="H26" s="57">
        <v>9987.7099999999991</v>
      </c>
      <c r="I26" s="59">
        <v>1345.96</v>
      </c>
      <c r="J26" s="59">
        <v>2170.4499999999998</v>
      </c>
      <c r="K26" s="64">
        <v>9410.5400000000009</v>
      </c>
      <c r="L26" s="64">
        <v>2604.1799999999998</v>
      </c>
    </row>
    <row r="27" spans="1:16">
      <c r="A27" s="22">
        <v>2400</v>
      </c>
      <c r="B27" s="23" t="s">
        <v>35</v>
      </c>
      <c r="C27" s="9">
        <v>1324.88</v>
      </c>
      <c r="D27" s="10">
        <v>0</v>
      </c>
      <c r="E27" s="10">
        <v>0</v>
      </c>
      <c r="F27" s="10">
        <v>0</v>
      </c>
      <c r="G27" s="3">
        <v>254.43</v>
      </c>
      <c r="H27" s="55">
        <v>512.25</v>
      </c>
      <c r="I27" s="20">
        <v>205.73</v>
      </c>
      <c r="J27" s="20">
        <v>0</v>
      </c>
      <c r="K27" s="60">
        <v>0</v>
      </c>
      <c r="L27" s="60">
        <v>97.9</v>
      </c>
    </row>
    <row r="28" spans="1:16">
      <c r="A28" s="22">
        <v>5233</v>
      </c>
      <c r="B28" s="23" t="s">
        <v>36</v>
      </c>
      <c r="C28" s="9">
        <v>2410.0100000000002</v>
      </c>
      <c r="D28" s="10">
        <v>1632.95</v>
      </c>
      <c r="E28" s="10">
        <v>49.85</v>
      </c>
      <c r="F28" s="10">
        <v>566.1</v>
      </c>
      <c r="G28" s="3">
        <v>4162.07</v>
      </c>
      <c r="H28" s="55">
        <v>1881.19</v>
      </c>
      <c r="I28" s="20">
        <v>1632.04</v>
      </c>
      <c r="J28" s="20">
        <v>642.76</v>
      </c>
      <c r="K28" s="60">
        <v>3082.48</v>
      </c>
      <c r="L28" s="60">
        <v>1428.2</v>
      </c>
    </row>
    <row r="29" spans="1:16">
      <c r="A29" s="28" t="s">
        <v>37</v>
      </c>
      <c r="B29" s="32" t="s">
        <v>38</v>
      </c>
      <c r="C29" s="11">
        <v>0</v>
      </c>
      <c r="D29" s="12">
        <v>0</v>
      </c>
      <c r="E29" s="12">
        <v>0</v>
      </c>
      <c r="F29" s="12">
        <v>0</v>
      </c>
      <c r="G29" s="4">
        <v>0</v>
      </c>
      <c r="H29" s="58">
        <v>0</v>
      </c>
      <c r="I29" s="59">
        <v>0</v>
      </c>
      <c r="J29" s="59">
        <v>0</v>
      </c>
      <c r="K29" s="69">
        <v>0</v>
      </c>
      <c r="L29" s="69">
        <v>0</v>
      </c>
      <c r="N29" s="50"/>
      <c r="O29" s="50"/>
      <c r="P29" s="110"/>
    </row>
    <row r="30" spans="1:16" ht="15.75">
      <c r="A30" s="29"/>
      <c r="B30" s="102" t="s">
        <v>39</v>
      </c>
      <c r="C30" s="38">
        <v>857</v>
      </c>
      <c r="D30" s="39">
        <v>181</v>
      </c>
      <c r="E30" s="39">
        <v>77</v>
      </c>
      <c r="F30" s="39">
        <v>104</v>
      </c>
      <c r="G30" s="40">
        <v>367</v>
      </c>
      <c r="H30" s="49">
        <v>482</v>
      </c>
      <c r="I30" s="41">
        <v>124</v>
      </c>
      <c r="J30" s="41">
        <v>109</v>
      </c>
      <c r="K30" s="42">
        <v>397</v>
      </c>
      <c r="L30" s="42">
        <v>98</v>
      </c>
      <c r="M30" s="72"/>
      <c r="N30" s="50"/>
      <c r="O30" s="50"/>
      <c r="P30" s="111"/>
    </row>
    <row r="31" spans="1:16">
      <c r="A31" s="29" t="s">
        <v>40</v>
      </c>
      <c r="B31" s="32" t="s">
        <v>41</v>
      </c>
      <c r="C31" s="14">
        <f>C9/C30</f>
        <v>813.62693115519255</v>
      </c>
      <c r="D31" s="15">
        <f t="shared" ref="D31:L31" si="5">D9/D30</f>
        <v>1718.8732044198894</v>
      </c>
      <c r="E31" s="15">
        <f t="shared" si="5"/>
        <v>2254.8576623376625</v>
      </c>
      <c r="F31" s="15">
        <f t="shared" si="5"/>
        <v>2538.8495192307691</v>
      </c>
      <c r="G31" s="5">
        <f t="shared" si="5"/>
        <v>990.70920980926439</v>
      </c>
      <c r="H31" s="97">
        <f t="shared" si="5"/>
        <v>1037.2197302904565</v>
      </c>
      <c r="I31" s="65">
        <f t="shared" si="5"/>
        <v>2100.4887096774196</v>
      </c>
      <c r="J31" s="65">
        <f t="shared" si="5"/>
        <v>2723.7413761467888</v>
      </c>
      <c r="K31" s="98">
        <f t="shared" si="5"/>
        <v>1106.0656423173803</v>
      </c>
      <c r="L31" s="98">
        <f t="shared" si="5"/>
        <v>1884.5087755102043</v>
      </c>
      <c r="N31" s="50"/>
      <c r="O31" s="50"/>
      <c r="P31" s="110"/>
    </row>
    <row r="32" spans="1:16" ht="30">
      <c r="A32" s="29"/>
      <c r="B32" s="105" t="s">
        <v>42</v>
      </c>
      <c r="C32" s="106">
        <f t="shared" ref="C32:J32" si="6">C31/12</f>
        <v>67.802244262932717</v>
      </c>
      <c r="D32" s="44">
        <f t="shared" ref="D32:F32" si="7">D31/12</f>
        <v>143.23943370165745</v>
      </c>
      <c r="E32" s="44">
        <f t="shared" si="7"/>
        <v>187.90480519480522</v>
      </c>
      <c r="F32" s="44">
        <f t="shared" si="7"/>
        <v>211.57079326923076</v>
      </c>
      <c r="G32" s="45">
        <f t="shared" si="6"/>
        <v>82.559100817438704</v>
      </c>
      <c r="H32" s="48">
        <f t="shared" si="6"/>
        <v>86.434977524204712</v>
      </c>
      <c r="I32" s="46">
        <f t="shared" si="6"/>
        <v>175.04072580645163</v>
      </c>
      <c r="J32" s="46">
        <f t="shared" si="6"/>
        <v>226.97844801223241</v>
      </c>
      <c r="K32" s="107">
        <f>K31/12</f>
        <v>92.172136859781688</v>
      </c>
      <c r="L32" s="107">
        <f>L31/12</f>
        <v>157.04239795918369</v>
      </c>
    </row>
    <row r="34" spans="2:16"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2:16" ht="24.75" customHeight="1">
      <c r="B35" s="34"/>
      <c r="C35" s="143"/>
      <c r="D35" s="143"/>
      <c r="E35" s="143"/>
      <c r="F35" s="36"/>
      <c r="G35" s="36"/>
    </row>
    <row r="37" spans="2:16" ht="15.75">
      <c r="B37" s="113"/>
      <c r="C37" s="114"/>
      <c r="D37" s="114"/>
      <c r="E37" s="114"/>
      <c r="F37" s="114"/>
      <c r="G37" s="114"/>
      <c r="H37" s="115"/>
      <c r="I37" s="114"/>
      <c r="J37" s="114"/>
      <c r="K37" s="114"/>
      <c r="L37" s="114"/>
      <c r="M37" s="72"/>
      <c r="P37" s="72"/>
    </row>
    <row r="38" spans="2:16" ht="29.25" customHeight="1">
      <c r="B38" s="116"/>
      <c r="C38" s="117"/>
      <c r="D38" s="117"/>
      <c r="E38" s="117"/>
      <c r="F38" s="117"/>
      <c r="G38" s="117"/>
      <c r="H38" s="118"/>
      <c r="I38" s="119"/>
      <c r="J38" s="119"/>
      <c r="K38" s="119"/>
      <c r="L38" s="119"/>
    </row>
    <row r="39" spans="2:16">
      <c r="C39" s="120"/>
      <c r="D39" s="120"/>
      <c r="E39" s="120"/>
      <c r="F39" s="120"/>
      <c r="G39" s="120"/>
      <c r="H39" s="120"/>
      <c r="I39" s="120"/>
      <c r="J39" s="120"/>
      <c r="K39" s="120"/>
      <c r="L39" s="120"/>
    </row>
    <row r="40" spans="2:16"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72"/>
    </row>
  </sheetData>
  <mergeCells count="3">
    <mergeCell ref="B4:I4"/>
    <mergeCell ref="C7:L7"/>
    <mergeCell ref="C35:E35"/>
  </mergeCells>
  <pageMargins left="0.38" right="0.3" top="0.4" bottom="0.74803149606299202" header="0.31496062992126" footer="0.31496062992126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1"/>
  <sheetViews>
    <sheetView tabSelected="1" workbookViewId="0">
      <pane xSplit="1" topLeftCell="B1" activePane="topRight" state="frozen"/>
      <selection pane="topRight" activeCell="N35" sqref="N35"/>
    </sheetView>
  </sheetViews>
  <sheetFormatPr defaultRowHeight="15"/>
  <cols>
    <col min="1" max="1" width="6.42578125" customWidth="1"/>
    <col min="2" max="2" width="36.85546875" style="31" customWidth="1"/>
    <col min="3" max="3" width="14.7109375" customWidth="1"/>
    <col min="4" max="4" width="10.85546875" customWidth="1"/>
    <col min="5" max="5" width="11.5703125" customWidth="1"/>
    <col min="6" max="6" width="10.28515625" customWidth="1"/>
    <col min="7" max="7" width="10" customWidth="1"/>
    <col min="8" max="9" width="11.42578125" customWidth="1"/>
    <col min="10" max="10" width="12.7109375" customWidth="1"/>
    <col min="11" max="11" width="11.28515625" customWidth="1"/>
    <col min="12" max="12" width="11.140625" customWidth="1"/>
    <col min="13" max="13" width="11.5703125" style="50" customWidth="1"/>
    <col min="14" max="14" width="10.28515625" style="50" customWidth="1"/>
    <col min="15" max="15" width="10.42578125" customWidth="1"/>
  </cols>
  <sheetData>
    <row r="1" spans="1:18">
      <c r="N1" s="133" t="s">
        <v>43</v>
      </c>
    </row>
    <row r="2" spans="1:18">
      <c r="N2" s="134" t="s">
        <v>1</v>
      </c>
    </row>
    <row r="3" spans="1:18" ht="15.75">
      <c r="B3" s="139" t="s">
        <v>44</v>
      </c>
      <c r="C3" s="139"/>
      <c r="D3" s="139"/>
      <c r="E3" s="139"/>
      <c r="F3" s="139"/>
      <c r="G3" s="139"/>
      <c r="H3" s="139"/>
      <c r="I3" s="139"/>
      <c r="J3" s="139"/>
      <c r="K3" s="139"/>
      <c r="N3" s="134" t="s">
        <v>2</v>
      </c>
    </row>
    <row r="4" spans="1:18">
      <c r="N4" s="134" t="s">
        <v>58</v>
      </c>
    </row>
    <row r="5" spans="1:18">
      <c r="N5" s="134" t="s">
        <v>60</v>
      </c>
    </row>
    <row r="7" spans="1:18">
      <c r="A7" s="1" t="s">
        <v>4</v>
      </c>
      <c r="B7" s="90" t="s">
        <v>5</v>
      </c>
      <c r="C7" s="140" t="s">
        <v>6</v>
      </c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2"/>
    </row>
    <row r="8" spans="1:18" ht="58.5" customHeight="1">
      <c r="A8" s="83"/>
      <c r="B8" s="84"/>
      <c r="C8" s="84" t="s">
        <v>45</v>
      </c>
      <c r="D8" s="84" t="s">
        <v>46</v>
      </c>
      <c r="E8" s="84" t="s">
        <v>47</v>
      </c>
      <c r="F8" s="85" t="s">
        <v>48</v>
      </c>
      <c r="G8" s="85" t="s">
        <v>49</v>
      </c>
      <c r="H8" s="86" t="s">
        <v>50</v>
      </c>
      <c r="I8" s="86" t="s">
        <v>51</v>
      </c>
      <c r="J8" s="87" t="s">
        <v>52</v>
      </c>
      <c r="K8" s="87" t="s">
        <v>53</v>
      </c>
      <c r="L8" s="88" t="s">
        <v>54</v>
      </c>
      <c r="M8" s="89" t="s">
        <v>55</v>
      </c>
      <c r="N8" s="89" t="s">
        <v>56</v>
      </c>
    </row>
    <row r="9" spans="1:18" ht="19.5" customHeight="1">
      <c r="A9" s="19"/>
      <c r="B9" s="91" t="s">
        <v>17</v>
      </c>
      <c r="C9" s="80">
        <f>C10+C11+C12+C13+C20+C27+C28</f>
        <v>791574.52000000014</v>
      </c>
      <c r="D9" s="80">
        <f>D10+D11+D12+D13+D20+D27+D28</f>
        <v>841402.34000000008</v>
      </c>
      <c r="E9" s="80">
        <f>E10+E11+E12+E13+E20+E27+E28</f>
        <v>419390.23</v>
      </c>
      <c r="F9" s="92">
        <f>F10+F11+F12+F13+F20+F27+F28+F29</f>
        <v>442777.55</v>
      </c>
      <c r="G9" s="92">
        <f>G10+G11+G12+G13+G20+G27+G28+G29</f>
        <v>165833.66</v>
      </c>
      <c r="H9" s="93">
        <f>H10+H11+H12+H13+H20+H27+H28</f>
        <v>464201.15</v>
      </c>
      <c r="I9" s="93">
        <f>I10+I11+I12+I13+I20+I27+I28</f>
        <v>352833.56</v>
      </c>
      <c r="J9" s="94">
        <f>J10+J11+J12+J13+J20+J27+J28</f>
        <v>230140.1</v>
      </c>
      <c r="K9" s="94">
        <f>K10+K11+K12+K13+K20+K27+K28</f>
        <v>530228.63</v>
      </c>
      <c r="L9" s="95">
        <f t="shared" ref="L9:N9" si="0">L10+L11+L12+L13+L20+L27+L28</f>
        <v>335596.95</v>
      </c>
      <c r="M9" s="96">
        <f t="shared" si="0"/>
        <v>665260.19999999995</v>
      </c>
      <c r="N9" s="96">
        <f t="shared" si="0"/>
        <v>387522.70999999996</v>
      </c>
    </row>
    <row r="10" spans="1:18" ht="29.25" customHeight="1">
      <c r="A10" s="22">
        <v>1100</v>
      </c>
      <c r="B10" s="23" t="s">
        <v>18</v>
      </c>
      <c r="C10" s="9">
        <v>556588.56000000006</v>
      </c>
      <c r="D10" s="9">
        <v>603370.13</v>
      </c>
      <c r="E10" s="80">
        <v>300696.48</v>
      </c>
      <c r="F10" s="10">
        <v>307432.93</v>
      </c>
      <c r="G10" s="10">
        <v>113233.13</v>
      </c>
      <c r="H10" s="3">
        <v>337403.02</v>
      </c>
      <c r="I10" s="3">
        <v>249443.58</v>
      </c>
      <c r="J10" s="70">
        <v>155261.71</v>
      </c>
      <c r="K10" s="70">
        <v>360484.59</v>
      </c>
      <c r="L10" s="20">
        <v>244977.57</v>
      </c>
      <c r="M10" s="61">
        <v>482525.32</v>
      </c>
      <c r="N10" s="61">
        <v>253355.86</v>
      </c>
    </row>
    <row r="11" spans="1:18" ht="40.5" customHeight="1">
      <c r="A11" s="22">
        <v>1200</v>
      </c>
      <c r="B11" s="23" t="s">
        <v>19</v>
      </c>
      <c r="C11" s="9">
        <v>158555.81</v>
      </c>
      <c r="D11" s="9">
        <v>161382.14000000001</v>
      </c>
      <c r="E11" s="80">
        <v>83174.880000000005</v>
      </c>
      <c r="F11" s="10">
        <v>79092.06</v>
      </c>
      <c r="G11" s="10">
        <v>33092.230000000003</v>
      </c>
      <c r="H11" s="3">
        <v>86626.77</v>
      </c>
      <c r="I11" s="73">
        <v>66170.44</v>
      </c>
      <c r="J11" s="132">
        <v>43340.1</v>
      </c>
      <c r="K11" s="132">
        <v>97879.92</v>
      </c>
      <c r="L11" s="20">
        <v>61534.32</v>
      </c>
      <c r="M11" s="62">
        <v>126212.14</v>
      </c>
      <c r="N11" s="62">
        <v>76118.06</v>
      </c>
    </row>
    <row r="12" spans="1:18" ht="34.5" customHeight="1">
      <c r="A12" s="22">
        <v>2100</v>
      </c>
      <c r="B12" s="23" t="s">
        <v>20</v>
      </c>
      <c r="C12" s="9">
        <v>0</v>
      </c>
      <c r="D12" s="9">
        <v>0</v>
      </c>
      <c r="E12" s="99">
        <v>0</v>
      </c>
      <c r="F12" s="10">
        <v>0</v>
      </c>
      <c r="G12" s="10">
        <v>0</v>
      </c>
      <c r="H12" s="3">
        <v>0</v>
      </c>
      <c r="I12" s="3">
        <v>0</v>
      </c>
      <c r="J12" s="52">
        <v>0</v>
      </c>
      <c r="K12" s="71">
        <v>16.2</v>
      </c>
      <c r="L12" s="20">
        <v>0</v>
      </c>
      <c r="M12" s="60">
        <v>0</v>
      </c>
      <c r="N12" s="60">
        <v>22.37</v>
      </c>
      <c r="R12" s="77"/>
    </row>
    <row r="13" spans="1:18" ht="15" customHeight="1">
      <c r="A13" s="22">
        <v>2200</v>
      </c>
      <c r="B13" s="23" t="s">
        <v>21</v>
      </c>
      <c r="C13" s="9">
        <f>SUM(C14:C19)</f>
        <v>57864.289999999994</v>
      </c>
      <c r="D13" s="9">
        <f>SUM(D14:D19)</f>
        <v>61168.780000000006</v>
      </c>
      <c r="E13" s="9">
        <f>SUM(E14:E19)</f>
        <v>28322.22</v>
      </c>
      <c r="F13" s="10">
        <f>F14+F15+F16+F17+F18+F19</f>
        <v>43321.389999999992</v>
      </c>
      <c r="G13" s="10">
        <f>G14+G15+G16+G17+G18+G19</f>
        <v>11388.859999999999</v>
      </c>
      <c r="H13" s="3">
        <f t="shared" ref="H13:I13" si="1">H14+H15+H16+H17+H18+H19</f>
        <v>23669.87</v>
      </c>
      <c r="I13" s="3">
        <f t="shared" si="1"/>
        <v>28183.16</v>
      </c>
      <c r="J13" s="52">
        <f>J14+J15+J16+J17+J18+J19</f>
        <v>22588.84</v>
      </c>
      <c r="K13" s="52">
        <f>K14+K15+K16+K17+K18+K19</f>
        <v>48689.249999999993</v>
      </c>
      <c r="L13" s="76">
        <f t="shared" ref="L13:N13" si="2">L14+L15+L16+L17+L18+L19</f>
        <v>8551.6200000000008</v>
      </c>
      <c r="M13" s="61">
        <f t="shared" si="2"/>
        <v>39737.649999999994</v>
      </c>
      <c r="N13" s="61">
        <f t="shared" si="2"/>
        <v>50091.16</v>
      </c>
    </row>
    <row r="14" spans="1:18">
      <c r="A14" s="24">
        <v>2210</v>
      </c>
      <c r="B14" s="25" t="s">
        <v>22</v>
      </c>
      <c r="C14" s="11">
        <v>18.440000000000001</v>
      </c>
      <c r="D14" s="11">
        <v>11.26</v>
      </c>
      <c r="E14" s="78">
        <v>61.71</v>
      </c>
      <c r="F14" s="12">
        <v>107.76</v>
      </c>
      <c r="G14" s="12">
        <v>123.24</v>
      </c>
      <c r="H14" s="4">
        <v>531.55999999999995</v>
      </c>
      <c r="I14" s="4">
        <v>565.05999999999995</v>
      </c>
      <c r="J14" s="54">
        <v>366.63</v>
      </c>
      <c r="K14" s="54">
        <v>603.32000000000005</v>
      </c>
      <c r="L14" s="59">
        <v>40.630000000000003</v>
      </c>
      <c r="M14" s="63">
        <v>39.93</v>
      </c>
      <c r="N14" s="63">
        <v>352.75</v>
      </c>
    </row>
    <row r="15" spans="1:18">
      <c r="A15" s="24">
        <v>2220</v>
      </c>
      <c r="B15" s="25" t="s">
        <v>23</v>
      </c>
      <c r="C15" s="11">
        <v>49055.95</v>
      </c>
      <c r="D15" s="11">
        <v>47978.01</v>
      </c>
      <c r="E15" s="81">
        <v>22879.7</v>
      </c>
      <c r="F15" s="12">
        <v>30384.95</v>
      </c>
      <c r="G15" s="12">
        <v>5677.07</v>
      </c>
      <c r="H15" s="4">
        <v>12741.86</v>
      </c>
      <c r="I15" s="4">
        <v>22008.34</v>
      </c>
      <c r="J15" s="54">
        <v>4021.24</v>
      </c>
      <c r="K15" s="54">
        <v>11309.18</v>
      </c>
      <c r="L15" s="59">
        <v>3988.46</v>
      </c>
      <c r="M15" s="63">
        <v>30493.1</v>
      </c>
      <c r="N15" s="63">
        <v>46369.61</v>
      </c>
    </row>
    <row r="16" spans="1:18">
      <c r="A16" s="24">
        <v>2230</v>
      </c>
      <c r="B16" s="25" t="s">
        <v>24</v>
      </c>
      <c r="C16" s="11">
        <v>3629.71</v>
      </c>
      <c r="D16" s="11">
        <v>1462.69</v>
      </c>
      <c r="E16" s="81">
        <v>1025.95</v>
      </c>
      <c r="F16" s="12">
        <v>2801.56</v>
      </c>
      <c r="G16" s="12">
        <v>1360.11</v>
      </c>
      <c r="H16" s="4">
        <v>1601.47</v>
      </c>
      <c r="I16" s="4">
        <v>774.48</v>
      </c>
      <c r="J16" s="54">
        <v>682.07</v>
      </c>
      <c r="K16" s="54">
        <v>1434.3</v>
      </c>
      <c r="L16" s="59">
        <v>1476.06</v>
      </c>
      <c r="M16" s="63">
        <v>2490.06</v>
      </c>
      <c r="N16" s="63">
        <v>1319.13</v>
      </c>
    </row>
    <row r="17" spans="1:18" ht="38.25">
      <c r="A17" s="24">
        <v>2240</v>
      </c>
      <c r="B17" s="25" t="s">
        <v>25</v>
      </c>
      <c r="C17" s="11">
        <v>4003.31</v>
      </c>
      <c r="D17" s="11">
        <v>10675.68</v>
      </c>
      <c r="E17" s="81">
        <v>3608.78</v>
      </c>
      <c r="F17" s="12">
        <v>8987.1</v>
      </c>
      <c r="G17" s="12">
        <v>3438.81</v>
      </c>
      <c r="H17" s="4">
        <v>7216.24</v>
      </c>
      <c r="I17" s="4">
        <v>3401.68</v>
      </c>
      <c r="J17" s="54">
        <v>16665.47</v>
      </c>
      <c r="K17" s="54">
        <v>33918.1</v>
      </c>
      <c r="L17" s="59">
        <v>1937.9</v>
      </c>
      <c r="M17" s="63">
        <v>4956.46</v>
      </c>
      <c r="N17" s="63">
        <v>1239.94</v>
      </c>
    </row>
    <row r="18" spans="1:18">
      <c r="A18" s="24">
        <v>2250</v>
      </c>
      <c r="B18" s="25" t="s">
        <v>26</v>
      </c>
      <c r="C18" s="11">
        <v>1156.8800000000001</v>
      </c>
      <c r="D18" s="11">
        <v>860.92</v>
      </c>
      <c r="E18" s="101">
        <v>746.08</v>
      </c>
      <c r="F18" s="12">
        <v>1040.02</v>
      </c>
      <c r="G18" s="12">
        <v>789.63</v>
      </c>
      <c r="H18" s="4">
        <v>1572.04</v>
      </c>
      <c r="I18" s="4">
        <v>1433.6</v>
      </c>
      <c r="J18" s="54">
        <v>682.07</v>
      </c>
      <c r="K18" s="54">
        <v>1012.33</v>
      </c>
      <c r="L18" s="59">
        <v>1049.28</v>
      </c>
      <c r="M18" s="63">
        <v>1525.6</v>
      </c>
      <c r="N18" s="63">
        <v>736.69</v>
      </c>
    </row>
    <row r="19" spans="1:18">
      <c r="A19" s="24">
        <v>2260</v>
      </c>
      <c r="B19" s="25" t="s">
        <v>27</v>
      </c>
      <c r="C19" s="11">
        <v>0</v>
      </c>
      <c r="D19" s="11">
        <v>180.22</v>
      </c>
      <c r="E19" s="100">
        <v>0</v>
      </c>
      <c r="F19" s="12">
        <v>0</v>
      </c>
      <c r="G19" s="12">
        <v>0</v>
      </c>
      <c r="H19" s="4">
        <v>6.7</v>
      </c>
      <c r="I19" s="4">
        <v>0</v>
      </c>
      <c r="J19" s="54">
        <v>171.36</v>
      </c>
      <c r="K19" s="54">
        <v>412.02</v>
      </c>
      <c r="L19" s="59">
        <v>59.29</v>
      </c>
      <c r="M19" s="63">
        <v>232.5</v>
      </c>
      <c r="N19" s="63">
        <v>73.040000000000006</v>
      </c>
    </row>
    <row r="20" spans="1:18" ht="38.25">
      <c r="A20" s="22">
        <v>2300</v>
      </c>
      <c r="B20" s="23" t="s">
        <v>28</v>
      </c>
      <c r="C20" s="9">
        <f>SUM(C21:C26)</f>
        <v>18565.86</v>
      </c>
      <c r="D20" s="9">
        <f>SUM(D21:D26)</f>
        <v>15481.29</v>
      </c>
      <c r="E20" s="9">
        <f>SUM(E21:E26)</f>
        <v>7196.6500000000005</v>
      </c>
      <c r="F20" s="10">
        <f>F21+F22+F23+F24+F25+F26</f>
        <v>12931.17</v>
      </c>
      <c r="G20" s="10">
        <f>G21+G22+G23+G24+G25+G26</f>
        <v>8119.44</v>
      </c>
      <c r="H20" s="3">
        <f t="shared" ref="H20:I20" si="3">H21+H22+H23+H24+H25+H26</f>
        <v>16501.489999999998</v>
      </c>
      <c r="I20" s="3">
        <f t="shared" si="3"/>
        <v>9036.380000000001</v>
      </c>
      <c r="J20" s="52">
        <f>J21+J22+J23+J24+J25+J26</f>
        <v>8949.4500000000007</v>
      </c>
      <c r="K20" s="52">
        <f>K21+K22+K23+K24+K25+K26</f>
        <v>23158.67</v>
      </c>
      <c r="L20" s="76">
        <f t="shared" ref="L20:N20" si="4">L21+L22+L23+L24+L25+L26</f>
        <v>20533.439999999999</v>
      </c>
      <c r="M20" s="61">
        <f t="shared" si="4"/>
        <v>16785.09</v>
      </c>
      <c r="N20" s="61">
        <f t="shared" si="4"/>
        <v>7935.26</v>
      </c>
    </row>
    <row r="21" spans="1:18">
      <c r="A21" s="24">
        <v>2310</v>
      </c>
      <c r="B21" s="25" t="s">
        <v>29</v>
      </c>
      <c r="C21" s="11">
        <v>4468.66</v>
      </c>
      <c r="D21" s="11">
        <v>3158.19</v>
      </c>
      <c r="E21" s="81">
        <v>2077.4499999999998</v>
      </c>
      <c r="F21" s="12">
        <v>4329.01</v>
      </c>
      <c r="G21" s="12">
        <v>1543.89</v>
      </c>
      <c r="H21" s="4">
        <v>3671.7</v>
      </c>
      <c r="I21" s="4">
        <v>4539.76</v>
      </c>
      <c r="J21" s="54">
        <v>2876.15</v>
      </c>
      <c r="K21" s="54">
        <v>5253.87</v>
      </c>
      <c r="L21" s="59">
        <v>3825.77</v>
      </c>
      <c r="M21" s="64">
        <v>3697.17</v>
      </c>
      <c r="N21" s="64">
        <v>3170.21</v>
      </c>
    </row>
    <row r="22" spans="1:18" ht="25.5">
      <c r="A22" s="24">
        <v>2320</v>
      </c>
      <c r="B22" s="25" t="s">
        <v>30</v>
      </c>
      <c r="C22" s="11">
        <v>0</v>
      </c>
      <c r="D22" s="11">
        <v>0</v>
      </c>
      <c r="E22" s="100">
        <v>0</v>
      </c>
      <c r="F22" s="12">
        <v>0</v>
      </c>
      <c r="G22" s="12">
        <v>3923.31</v>
      </c>
      <c r="H22" s="4">
        <v>6551.88</v>
      </c>
      <c r="I22" s="4">
        <v>0</v>
      </c>
      <c r="J22" s="54">
        <v>2477.48</v>
      </c>
      <c r="K22" s="54">
        <v>8386.82</v>
      </c>
      <c r="L22" s="59">
        <v>6609.21</v>
      </c>
      <c r="M22" s="64">
        <v>0</v>
      </c>
      <c r="N22" s="64">
        <v>0</v>
      </c>
    </row>
    <row r="23" spans="1:18" ht="38.25">
      <c r="A23" s="24">
        <v>2340</v>
      </c>
      <c r="B23" s="27" t="s">
        <v>31</v>
      </c>
      <c r="C23" s="11">
        <v>926.85</v>
      </c>
      <c r="D23" s="11">
        <v>774.82</v>
      </c>
      <c r="E23" s="78">
        <v>299.89</v>
      </c>
      <c r="F23" s="12">
        <v>0</v>
      </c>
      <c r="G23" s="12">
        <v>98.32</v>
      </c>
      <c r="H23" s="4">
        <v>150</v>
      </c>
      <c r="I23" s="4">
        <v>100</v>
      </c>
      <c r="J23" s="54">
        <v>0</v>
      </c>
      <c r="K23" s="54">
        <v>100.03</v>
      </c>
      <c r="L23" s="59">
        <v>80.959999999999994</v>
      </c>
      <c r="M23" s="64">
        <v>545.1</v>
      </c>
      <c r="N23" s="64">
        <v>0</v>
      </c>
    </row>
    <row r="24" spans="1:18">
      <c r="A24" s="24">
        <v>2350</v>
      </c>
      <c r="B24" s="27" t="s">
        <v>32</v>
      </c>
      <c r="C24" s="79">
        <v>9171.4699999999993</v>
      </c>
      <c r="D24" s="11">
        <v>5538.87</v>
      </c>
      <c r="E24" s="81">
        <v>3205.26</v>
      </c>
      <c r="F24" s="12">
        <v>5711.54</v>
      </c>
      <c r="G24" s="12">
        <v>1351.94</v>
      </c>
      <c r="H24" s="4">
        <v>3689.16</v>
      </c>
      <c r="I24" s="4">
        <v>2568.8200000000002</v>
      </c>
      <c r="J24" s="54">
        <v>1997.4</v>
      </c>
      <c r="K24" s="54">
        <v>5842.65</v>
      </c>
      <c r="L24" s="59">
        <v>7363.31</v>
      </c>
      <c r="M24" s="64">
        <v>7458.73</v>
      </c>
      <c r="N24" s="64">
        <v>2891.35</v>
      </c>
    </row>
    <row r="25" spans="1:18" ht="89.25">
      <c r="A25" s="24">
        <v>2360</v>
      </c>
      <c r="B25" s="27" t="s">
        <v>33</v>
      </c>
      <c r="C25" s="11">
        <v>838.88</v>
      </c>
      <c r="D25" s="11">
        <v>2571.35</v>
      </c>
      <c r="E25" s="81">
        <v>648.85</v>
      </c>
      <c r="F25" s="12">
        <v>814.26</v>
      </c>
      <c r="G25" s="12">
        <v>199.02</v>
      </c>
      <c r="H25" s="4">
        <v>558.05999999999995</v>
      </c>
      <c r="I25" s="4">
        <v>347.34</v>
      </c>
      <c r="J25" s="54">
        <v>804.01</v>
      </c>
      <c r="K25" s="54">
        <v>995.45</v>
      </c>
      <c r="L25" s="59">
        <v>916.48</v>
      </c>
      <c r="M25" s="64">
        <v>1878.15</v>
      </c>
      <c r="N25" s="64">
        <v>491.56</v>
      </c>
    </row>
    <row r="26" spans="1:18" ht="25.5">
      <c r="A26" s="24">
        <v>2370</v>
      </c>
      <c r="B26" s="25" t="s">
        <v>34</v>
      </c>
      <c r="C26" s="11">
        <v>3160</v>
      </c>
      <c r="D26" s="11">
        <v>3438.06</v>
      </c>
      <c r="E26" s="81">
        <v>965.2</v>
      </c>
      <c r="F26" s="12">
        <v>2076.36</v>
      </c>
      <c r="G26" s="12">
        <v>1002.96</v>
      </c>
      <c r="H26" s="4">
        <v>1880.69</v>
      </c>
      <c r="I26" s="4">
        <v>1480.46</v>
      </c>
      <c r="J26" s="54">
        <v>794.41</v>
      </c>
      <c r="K26" s="54">
        <v>2579.85</v>
      </c>
      <c r="L26" s="59">
        <v>1737.71</v>
      </c>
      <c r="M26" s="64">
        <v>3205.94</v>
      </c>
      <c r="N26" s="64">
        <v>1382.14</v>
      </c>
    </row>
    <row r="27" spans="1:18" ht="25.5">
      <c r="A27" s="22">
        <v>2400</v>
      </c>
      <c r="B27" s="23" t="s">
        <v>35</v>
      </c>
      <c r="C27" s="9">
        <v>0</v>
      </c>
      <c r="D27" s="9">
        <v>0</v>
      </c>
      <c r="E27" s="99">
        <v>0</v>
      </c>
      <c r="F27" s="10">
        <v>0</v>
      </c>
      <c r="G27" s="10">
        <v>0</v>
      </c>
      <c r="H27" s="3">
        <v>0</v>
      </c>
      <c r="I27" s="3">
        <v>0</v>
      </c>
      <c r="J27" s="47">
        <v>0</v>
      </c>
      <c r="K27" s="47">
        <v>0</v>
      </c>
      <c r="L27" s="20">
        <v>0</v>
      </c>
      <c r="M27" s="21">
        <v>0</v>
      </c>
      <c r="N27" s="21">
        <v>0</v>
      </c>
    </row>
    <row r="28" spans="1:18">
      <c r="A28" s="22">
        <v>5233</v>
      </c>
      <c r="B28" s="23" t="s">
        <v>36</v>
      </c>
      <c r="C28" s="9">
        <v>0</v>
      </c>
      <c r="D28" s="9">
        <v>0</v>
      </c>
      <c r="E28" s="99">
        <v>0</v>
      </c>
      <c r="F28" s="10">
        <v>0</v>
      </c>
      <c r="G28" s="10">
        <v>0</v>
      </c>
      <c r="H28" s="3">
        <v>0</v>
      </c>
      <c r="I28" s="3">
        <v>0</v>
      </c>
      <c r="J28" s="47">
        <v>0</v>
      </c>
      <c r="K28" s="47">
        <v>0</v>
      </c>
      <c r="L28" s="20">
        <v>0</v>
      </c>
      <c r="M28" s="21">
        <v>0</v>
      </c>
      <c r="N28" s="21">
        <v>0</v>
      </c>
    </row>
    <row r="29" spans="1:18">
      <c r="A29" s="28" t="s">
        <v>37</v>
      </c>
      <c r="B29" s="32" t="s">
        <v>38</v>
      </c>
      <c r="C29" s="11">
        <v>0</v>
      </c>
      <c r="D29" s="11">
        <v>0</v>
      </c>
      <c r="E29" s="100">
        <v>0</v>
      </c>
      <c r="F29" s="12">
        <v>0</v>
      </c>
      <c r="G29" s="12">
        <v>0</v>
      </c>
      <c r="H29" s="4">
        <v>0</v>
      </c>
      <c r="I29" s="4">
        <v>0</v>
      </c>
      <c r="J29" s="53">
        <v>0</v>
      </c>
      <c r="K29" s="53">
        <v>0</v>
      </c>
      <c r="L29" s="59">
        <v>0</v>
      </c>
      <c r="M29" s="30">
        <v>0</v>
      </c>
      <c r="N29" s="30">
        <v>0</v>
      </c>
      <c r="O29" s="121"/>
    </row>
    <row r="30" spans="1:18" ht="15.75">
      <c r="A30" s="29"/>
      <c r="B30" s="102" t="s">
        <v>39</v>
      </c>
      <c r="C30" s="38">
        <v>172</v>
      </c>
      <c r="D30" s="38">
        <v>183</v>
      </c>
      <c r="E30" s="103">
        <v>71</v>
      </c>
      <c r="F30" s="39">
        <v>98</v>
      </c>
      <c r="G30" s="39">
        <v>39</v>
      </c>
      <c r="H30" s="40">
        <v>90</v>
      </c>
      <c r="I30" s="40">
        <v>82</v>
      </c>
      <c r="J30" s="68">
        <v>28</v>
      </c>
      <c r="K30" s="68">
        <v>108</v>
      </c>
      <c r="L30" s="67">
        <v>58</v>
      </c>
      <c r="M30" s="104">
        <v>160</v>
      </c>
      <c r="N30" s="104">
        <v>58</v>
      </c>
      <c r="O30" s="122"/>
      <c r="R30" s="123"/>
    </row>
    <row r="31" spans="1:18" ht="20.25" customHeight="1">
      <c r="A31" s="29" t="s">
        <v>40</v>
      </c>
      <c r="B31" s="32" t="s">
        <v>41</v>
      </c>
      <c r="C31" s="14">
        <f t="shared" ref="C31:K31" si="5">C9/C30</f>
        <v>4602.1774418604655</v>
      </c>
      <c r="D31" s="14">
        <f t="shared" si="5"/>
        <v>4597.8269945355196</v>
      </c>
      <c r="E31" s="14">
        <f t="shared" si="5"/>
        <v>5906.9046478873233</v>
      </c>
      <c r="F31" s="15">
        <f t="shared" si="5"/>
        <v>4518.1382653061228</v>
      </c>
      <c r="G31" s="15">
        <f t="shared" si="5"/>
        <v>4252.1451282051285</v>
      </c>
      <c r="H31" s="5">
        <f t="shared" si="5"/>
        <v>5157.7905555555562</v>
      </c>
      <c r="I31" s="5">
        <f>I9/I30</f>
        <v>4302.8482926829265</v>
      </c>
      <c r="J31" s="53">
        <f t="shared" si="5"/>
        <v>8219.2892857142851</v>
      </c>
      <c r="K31" s="53">
        <f t="shared" si="5"/>
        <v>4909.5243518518519</v>
      </c>
      <c r="L31" s="65">
        <f>L9/L30</f>
        <v>5786.1543103448275</v>
      </c>
      <c r="M31" s="66">
        <f t="shared" ref="M31:N31" si="6">M9/M30</f>
        <v>4157.8762499999993</v>
      </c>
      <c r="N31" s="66">
        <f t="shared" si="6"/>
        <v>6681.426034482758</v>
      </c>
      <c r="O31" s="124"/>
    </row>
    <row r="32" spans="1:18" ht="30">
      <c r="A32" s="29"/>
      <c r="B32" s="33" t="s">
        <v>57</v>
      </c>
      <c r="C32" s="43">
        <f t="shared" ref="C32:N32" si="7">C31/12</f>
        <v>383.51478682170546</v>
      </c>
      <c r="D32" s="43">
        <f t="shared" si="7"/>
        <v>383.15224954462661</v>
      </c>
      <c r="E32" s="43">
        <f t="shared" si="7"/>
        <v>492.24205399061026</v>
      </c>
      <c r="F32" s="44">
        <f t="shared" si="7"/>
        <v>376.51152210884356</v>
      </c>
      <c r="G32" s="44">
        <f t="shared" si="7"/>
        <v>354.34542735042737</v>
      </c>
      <c r="H32" s="45">
        <f t="shared" si="7"/>
        <v>429.81587962962971</v>
      </c>
      <c r="I32" s="45">
        <f>I31/12</f>
        <v>358.57069105691056</v>
      </c>
      <c r="J32" s="48">
        <f t="shared" si="7"/>
        <v>684.94077380952376</v>
      </c>
      <c r="K32" s="48">
        <f t="shared" si="7"/>
        <v>409.12702932098767</v>
      </c>
      <c r="L32" s="108">
        <f t="shared" si="7"/>
        <v>482.17952586206894</v>
      </c>
      <c r="M32" s="109">
        <f t="shared" si="7"/>
        <v>346.48968749999995</v>
      </c>
      <c r="N32" s="109">
        <f t="shared" si="7"/>
        <v>556.78550287356313</v>
      </c>
    </row>
    <row r="34" spans="2:15" ht="15.75">
      <c r="B34" s="34"/>
      <c r="C34" s="35"/>
      <c r="D34" s="36"/>
    </row>
    <row r="35" spans="2:15" ht="24.75" customHeight="1">
      <c r="B35" s="34"/>
      <c r="C35" s="143"/>
      <c r="D35" s="143"/>
      <c r="E35" s="143"/>
      <c r="F35" s="143"/>
      <c r="G35" s="36"/>
      <c r="N35" s="135"/>
    </row>
    <row r="36" spans="2:15" ht="15.75">
      <c r="B36" s="125"/>
      <c r="C36" s="126"/>
      <c r="D36" s="126"/>
    </row>
    <row r="37" spans="2:15" ht="15.75">
      <c r="B37" s="113"/>
      <c r="C37" s="114"/>
      <c r="D37" s="114"/>
      <c r="E37" s="127"/>
      <c r="F37" s="114"/>
      <c r="G37" s="114"/>
      <c r="H37" s="114"/>
      <c r="I37" s="114"/>
      <c r="J37" s="128"/>
      <c r="K37" s="128"/>
      <c r="L37" s="129"/>
      <c r="M37" s="129"/>
      <c r="N37" s="129"/>
    </row>
    <row r="38" spans="2:15">
      <c r="B38" s="116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</row>
    <row r="39" spans="2:15"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</row>
    <row r="40" spans="2:15"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72"/>
    </row>
    <row r="41" spans="2:15"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</row>
  </sheetData>
  <mergeCells count="3">
    <mergeCell ref="B3:K3"/>
    <mergeCell ref="C7:N7"/>
    <mergeCell ref="C35:F35"/>
  </mergeCells>
  <pageMargins left="0.4" right="0.3" top="0.32" bottom="0.4" header="0.31496062992126" footer="0.31496062992126"/>
  <pageSetup paperSize="9" scale="66" orientation="landscape" r:id="rId1"/>
  <ignoredErrors>
    <ignoredError sqref="D31" evalError="1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skolas</vt:lpstr>
      <vt:lpstr>PII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Ilze Samsone</dc:creator>
  <cp:keywords/>
  <dc:description/>
  <cp:lastModifiedBy>Daiga Naroga</cp:lastModifiedBy>
  <dcterms:created xsi:type="dcterms:W3CDTF">2020-09-10T05:26:58Z</dcterms:created>
  <dcterms:modified xsi:type="dcterms:W3CDTF">2026-02-28T06:36:48Z</dcterms:modified>
  <cp:category/>
</cp:coreProperties>
</file>